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B Business\Vanessa\Connecting Up\"/>
    </mc:Choice>
  </mc:AlternateContent>
  <xr:revisionPtr revIDLastSave="0" documentId="13_ncr:1_{D287E715-BA7C-4B0A-87FC-0CD92C20A98E}" xr6:coauthVersionLast="44" xr6:coauthVersionMax="44" xr10:uidLastSave="{00000000-0000-0000-0000-000000000000}"/>
  <bookViews>
    <workbookView xWindow="28740" yWindow="-60" windowWidth="28920" windowHeight="16320" activeTab="4" xr2:uid="{00000000-000D-0000-FFFF-FFFF00000000}"/>
  </bookViews>
  <sheets>
    <sheet name="Content page" sheetId="9" r:id="rId1"/>
    <sheet name="1. Gross Margin Calc Worksheet" sheetId="4" state="hidden" r:id="rId2"/>
    <sheet name="1. Break Even Calc Worksheet" sheetId="3" r:id="rId3"/>
    <sheet name="2. Your Business Dashboard" sheetId="8" r:id="rId4"/>
    <sheet name="3. SMART Goal Worksheet" sheetId="6" r:id="rId5"/>
    <sheet name="5. Budgeting Worksheet" sheetId="7" state="hidden" r:id="rId6"/>
    <sheet name="6. 12 month Budget" sheetId="10" state="hidden" r:id="rId7"/>
    <sheet name="5. SMART 12 month Worksheet" sheetId="14" state="hidden" r:id="rId8"/>
    <sheet name="6. SMART Dashboard" sheetId="13" state="hidden" r:id="rId9"/>
    <sheet name="12 month Budget Example" sheetId="11" state="hidden" r:id="rId10"/>
  </sheets>
  <definedNames>
    <definedName name="_xlnm.Print_Area" localSheetId="0">'Content page'!$A$1:$I$33</definedName>
    <definedName name="_xlnm.Print_Titles" localSheetId="9">'12 month Budget Example'!$6:$6</definedName>
    <definedName name="_xlnm.Print_Titles" localSheetId="5">'5. Budgeting Worksheet'!$1:$7</definedName>
    <definedName name="_xlnm.Print_Titles" localSheetId="6">'6. 12 month Budget'!$1:$5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3" l="1"/>
  <c r="D27" i="3"/>
  <c r="D25" i="3"/>
  <c r="D23" i="3"/>
  <c r="D24" i="3"/>
  <c r="D22" i="3"/>
  <c r="D21" i="3"/>
  <c r="D12" i="3"/>
  <c r="D38" i="3" l="1"/>
  <c r="D40" i="3" s="1"/>
  <c r="C13" i="8" s="1"/>
  <c r="D31" i="3"/>
  <c r="D42" i="3" l="1"/>
  <c r="D47" i="3" s="1"/>
  <c r="C7" i="8" s="1"/>
  <c r="C9" i="8"/>
  <c r="C11" i="8" s="1"/>
  <c r="M53" i="10"/>
  <c r="L53" i="10"/>
  <c r="K53" i="10"/>
  <c r="J53" i="10"/>
  <c r="I53" i="10"/>
  <c r="H53" i="10"/>
  <c r="G53" i="10"/>
  <c r="F53" i="10"/>
  <c r="E53" i="10"/>
  <c r="D53" i="10"/>
  <c r="C53" i="10"/>
  <c r="B53" i="10"/>
  <c r="B49" i="11"/>
  <c r="C49" i="11"/>
  <c r="D49" i="11"/>
  <c r="E49" i="11"/>
  <c r="F49" i="11"/>
  <c r="G49" i="11"/>
  <c r="H49" i="11"/>
  <c r="I49" i="11"/>
  <c r="J49" i="11"/>
  <c r="K49" i="11"/>
  <c r="L49" i="11"/>
  <c r="M49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C16" i="11"/>
  <c r="D16" i="11"/>
  <c r="E16" i="11"/>
  <c r="F16" i="11"/>
  <c r="G16" i="11"/>
  <c r="H16" i="11"/>
  <c r="I16" i="11"/>
  <c r="B16" i="11"/>
  <c r="L11" i="11"/>
  <c r="L12" i="11" s="1"/>
  <c r="M11" i="11"/>
  <c r="M12" i="11" s="1"/>
  <c r="K11" i="11"/>
  <c r="K12" i="11" s="1"/>
  <c r="J16" i="11"/>
  <c r="C8" i="11"/>
  <c r="D8" i="11"/>
  <c r="D18" i="11" s="1"/>
  <c r="E8" i="11"/>
  <c r="F8" i="11"/>
  <c r="F18" i="11" s="1"/>
  <c r="G8" i="11"/>
  <c r="H8" i="11"/>
  <c r="H18" i="11" s="1"/>
  <c r="I8" i="11"/>
  <c r="J8" i="11"/>
  <c r="K8" i="11"/>
  <c r="L8" i="11"/>
  <c r="M8" i="11"/>
  <c r="B8" i="11"/>
  <c r="B18" i="11" s="1"/>
  <c r="M16" i="11" l="1"/>
  <c r="G18" i="11"/>
  <c r="G19" i="11" s="1"/>
  <c r="C18" i="11"/>
  <c r="C19" i="11" s="1"/>
  <c r="B19" i="11"/>
  <c r="B43" i="11"/>
  <c r="B46" i="11" s="1"/>
  <c r="B48" i="11" s="1"/>
  <c r="B52" i="11" s="1"/>
  <c r="B54" i="11" s="1"/>
  <c r="L16" i="11"/>
  <c r="L18" i="11" s="1"/>
  <c r="J18" i="11"/>
  <c r="J19" i="11" s="1"/>
  <c r="K16" i="11"/>
  <c r="K18" i="11" s="1"/>
  <c r="M18" i="11"/>
  <c r="M43" i="11" s="1"/>
  <c r="M46" i="11" s="1"/>
  <c r="M48" i="11" s="1"/>
  <c r="M52" i="11" s="1"/>
  <c r="M54" i="11" s="1"/>
  <c r="E18" i="11"/>
  <c r="E19" i="11" s="1"/>
  <c r="D43" i="11"/>
  <c r="D46" i="11" s="1"/>
  <c r="D48" i="11" s="1"/>
  <c r="D52" i="11" s="1"/>
  <c r="D54" i="11" s="1"/>
  <c r="D19" i="11"/>
  <c r="F43" i="11"/>
  <c r="F46" i="11" s="1"/>
  <c r="F19" i="11"/>
  <c r="I18" i="11"/>
  <c r="I19" i="11" s="1"/>
  <c r="F48" i="11"/>
  <c r="F52" i="11" s="1"/>
  <c r="F54" i="11" s="1"/>
  <c r="G43" i="11"/>
  <c r="G46" i="11" s="1"/>
  <c r="G48" i="11" s="1"/>
  <c r="G52" i="11" s="1"/>
  <c r="G54" i="11" s="1"/>
  <c r="H43" i="11"/>
  <c r="H46" i="11" s="1"/>
  <c r="H19" i="11"/>
  <c r="M19" i="11"/>
  <c r="C43" i="11" l="1"/>
  <c r="C46" i="11" s="1"/>
  <c r="C48" i="11" s="1"/>
  <c r="C52" i="11" s="1"/>
  <c r="C54" i="11" s="1"/>
  <c r="E43" i="11"/>
  <c r="E46" i="11" s="1"/>
  <c r="E48" i="11" s="1"/>
  <c r="E52" i="11" s="1"/>
  <c r="E54" i="11" s="1"/>
  <c r="K43" i="11"/>
  <c r="K46" i="11" s="1"/>
  <c r="K48" i="11" s="1"/>
  <c r="K52" i="11" s="1"/>
  <c r="K54" i="11" s="1"/>
  <c r="K19" i="11"/>
  <c r="L19" i="11"/>
  <c r="L43" i="11"/>
  <c r="L46" i="11" s="1"/>
  <c r="L48" i="11" s="1"/>
  <c r="L52" i="11" s="1"/>
  <c r="L54" i="11" s="1"/>
  <c r="J43" i="11"/>
  <c r="J46" i="11" s="1"/>
  <c r="J48" i="11" s="1"/>
  <c r="J52" i="11" s="1"/>
  <c r="J54" i="11" s="1"/>
  <c r="I43" i="11"/>
  <c r="I46" i="11" s="1"/>
  <c r="I48" i="11" s="1"/>
  <c r="I52" i="11" s="1"/>
  <c r="I54" i="11" s="1"/>
  <c r="H48" i="11"/>
  <c r="H52" i="11" s="1"/>
  <c r="H54" i="11" s="1"/>
</calcChain>
</file>

<file path=xl/sharedStrings.xml><?xml version="1.0" encoding="utf-8"?>
<sst xmlns="http://schemas.openxmlformats.org/spreadsheetml/2006/main" count="377" uniqueCount="207">
  <si>
    <t>Income</t>
  </si>
  <si>
    <t>Cost Of Sales</t>
  </si>
  <si>
    <t>Rent</t>
  </si>
  <si>
    <t>Electricity</t>
  </si>
  <si>
    <t>Wages - Admin Staff</t>
  </si>
  <si>
    <t>Water</t>
  </si>
  <si>
    <t>Council Rates</t>
  </si>
  <si>
    <t>Staff Amenities</t>
  </si>
  <si>
    <t>Internet</t>
  </si>
  <si>
    <t>Phone</t>
  </si>
  <si>
    <t>Accounting software</t>
  </si>
  <si>
    <t>Marketing</t>
  </si>
  <si>
    <t>Computer Support &amp; IT Costs</t>
  </si>
  <si>
    <t>Website hosting and updating</t>
  </si>
  <si>
    <t>Business Insurance</t>
  </si>
  <si>
    <t>Bank Fees</t>
  </si>
  <si>
    <t>Accounting Fees</t>
  </si>
  <si>
    <t>Gross Profit</t>
  </si>
  <si>
    <t>Business Name</t>
  </si>
  <si>
    <t>Description of Service</t>
  </si>
  <si>
    <t>Step #1:</t>
  </si>
  <si>
    <t>Step #2:</t>
  </si>
  <si>
    <t>Step #3:</t>
  </si>
  <si>
    <t xml:space="preserve">   Debt Repayments</t>
  </si>
  <si>
    <t>Step #5:</t>
  </si>
  <si>
    <t>Step #4:</t>
  </si>
  <si>
    <t>Total Cost Of Sales</t>
  </si>
  <si>
    <t>Gross Profit (Income - Cost of Sales)</t>
  </si>
  <si>
    <t>Period: (ie per hour, month, year, plan, service)</t>
  </si>
  <si>
    <t>Gross Margin % ((Gross Profit / Income) x100)</t>
  </si>
  <si>
    <t>Add Up Your Overhead Costs (per month or per year)</t>
  </si>
  <si>
    <t>Superannuation - Admin Staff</t>
  </si>
  <si>
    <t>Examples include:</t>
  </si>
  <si>
    <t>Add Up your Balance Sheet Payments (per month or per year)</t>
  </si>
  <si>
    <t>Identify Your Gross Margin (from Gross Margin Calc)</t>
  </si>
  <si>
    <t>Breakeven Point</t>
  </si>
  <si>
    <t xml:space="preserve">  Total Costs to cover (Step #4) /Gross Margin (Step #1)</t>
  </si>
  <si>
    <t>Not including GST</t>
  </si>
  <si>
    <t>Specific</t>
  </si>
  <si>
    <t>Measurable</t>
  </si>
  <si>
    <t>Attainable</t>
  </si>
  <si>
    <t>Realistic</t>
  </si>
  <si>
    <t>Timely</t>
  </si>
  <si>
    <t>Think about what you would like to achieve in the next 12 months in your business</t>
  </si>
  <si>
    <t>put a number on it you can measure # customers/ $ sales / $ per customer</t>
  </si>
  <si>
    <t>Set yourself up for success, make your goal achievable without being too easy</t>
  </si>
  <si>
    <t>Be realistic with your goal</t>
  </si>
  <si>
    <t>12 Month Goals</t>
  </si>
  <si>
    <t>What is your 12 Month SMART GOAL:</t>
  </si>
  <si>
    <t>Clearly define and explain your 12 month goal</t>
  </si>
  <si>
    <t>Staff Costs</t>
  </si>
  <si>
    <t>Capital Costs:</t>
  </si>
  <si>
    <t>Finance/Loans</t>
  </si>
  <si>
    <t>Will you need a loan this year?</t>
  </si>
  <si>
    <t>If so how much?</t>
  </si>
  <si>
    <t>What will be the approximate interest rate?</t>
  </si>
  <si>
    <t>A motor Vehicle?</t>
  </si>
  <si>
    <t>A computer/Laptop or tablet?</t>
  </si>
  <si>
    <t>Computer software &amp; installation?</t>
  </si>
  <si>
    <t>Website set up?</t>
  </si>
  <si>
    <t>Answer</t>
  </si>
  <si>
    <t>Other?</t>
  </si>
  <si>
    <t>Other</t>
  </si>
  <si>
    <t>Monthly ongoing costs</t>
  </si>
  <si>
    <t>Contractors</t>
  </si>
  <si>
    <t>What will be the repayments ?</t>
  </si>
  <si>
    <t>Will you have staff?</t>
  </si>
  <si>
    <t>How many?</t>
  </si>
  <si>
    <t>When will they start?</t>
  </si>
  <si>
    <t>How much do they cost?</t>
  </si>
  <si>
    <t>Will they have superannuation?</t>
  </si>
  <si>
    <t>Will they need workcover?</t>
  </si>
  <si>
    <t>How many hours will they do?</t>
  </si>
  <si>
    <t>Will you have contractors?</t>
  </si>
  <si>
    <t>when will they start?</t>
  </si>
  <si>
    <t>What other costs do they have?</t>
  </si>
  <si>
    <t>Will you need to buy any large capital items?</t>
  </si>
  <si>
    <t>What Costs are required:</t>
  </si>
  <si>
    <t>12 Month Budgeting preparation</t>
  </si>
  <si>
    <t>$ Amount</t>
  </si>
  <si>
    <t>Cash</t>
  </si>
  <si>
    <t>Will you be putting money into your business?</t>
  </si>
  <si>
    <t>Where will it come from:</t>
  </si>
  <si>
    <t xml:space="preserve"> - Credit cards?</t>
  </si>
  <si>
    <t>- Business Overdraft?</t>
  </si>
  <si>
    <t>- Other Business loans?</t>
  </si>
  <si>
    <t>- Personal Funds?</t>
  </si>
  <si>
    <t>Frequency of payment</t>
  </si>
  <si>
    <t>(if you use #customers, what is the average value per customer per month/year)</t>
  </si>
  <si>
    <t>Office set up and fit out?</t>
  </si>
  <si>
    <t>You</t>
  </si>
  <si>
    <t>How much do you want to earn in 12 months time?</t>
  </si>
  <si>
    <t>What will be your role in the business in 12 months?</t>
  </si>
  <si>
    <t>Do you want to put money aside for business growth?</t>
  </si>
  <si>
    <t>This Month Actual Results</t>
  </si>
  <si>
    <t xml:space="preserve">Sales </t>
  </si>
  <si>
    <t>(Cost Of Sales)</t>
  </si>
  <si>
    <t>(Overhead Costs)</t>
  </si>
  <si>
    <t>Net Profit</t>
  </si>
  <si>
    <t>Your Monthly Breakeven</t>
  </si>
  <si>
    <t>Gross Margin %</t>
  </si>
  <si>
    <t>PARTICPANTS WORKBOOK INCLUDES:</t>
  </si>
  <si>
    <t>Presented by Vanessa Bamford</t>
  </si>
  <si>
    <t>vanessa@vbbusiness.com.au</t>
  </si>
  <si>
    <t>Please feel free to email your questions and feedback to</t>
  </si>
  <si>
    <t>3. Your Business Dashboard</t>
  </si>
  <si>
    <t>4. SMART Goals - Worksheet</t>
  </si>
  <si>
    <t>5. Budgeting Preparation - Worksheet</t>
  </si>
  <si>
    <t>Why did that happen?</t>
  </si>
  <si>
    <t>How did that happen?</t>
  </si>
  <si>
    <t>What can I do to change the results next month?</t>
  </si>
  <si>
    <t>Compare the actual results to your break even minimum monthly amount and ask these 3 questions:</t>
  </si>
  <si>
    <t>Sales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</si>
  <si>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</si>
  <si>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</si>
  <si>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</si>
  <si>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</si>
  <si>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</si>
  <si>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</si>
  <si>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</si>
  <si>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</si>
  <si>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</si>
  <si>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</si>
  <si>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</si>
  <si>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</si>
  <si>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Less: Cost of Sales</t>
  </si>
  <si>
    <t>Less: Overheads</t>
  </si>
  <si>
    <t>%</t>
  </si>
  <si>
    <t>Total Overheads</t>
  </si>
  <si>
    <t>Total Cost of Sales</t>
  </si>
  <si>
    <t>Staff</t>
  </si>
  <si>
    <t>Materials</t>
  </si>
  <si>
    <r>
      <t xml:space="preserve">Gross Margin </t>
    </r>
    <r>
      <rPr>
        <i/>
        <sz val="9"/>
        <color theme="1"/>
        <rFont val="Calibri"/>
        <family val="2"/>
        <scheme val="minor"/>
      </rPr>
      <t>(Gross Profit/Sales)x100</t>
    </r>
  </si>
  <si>
    <t>- Tax @ 27.5% of Net Profit</t>
  </si>
  <si>
    <t>- Money to Owner</t>
  </si>
  <si>
    <t>- Loan Repayments</t>
  </si>
  <si>
    <t>- Savings for Future Investments/Capital</t>
  </si>
  <si>
    <t>6. Budget - Worksheet</t>
  </si>
  <si>
    <t>Below is assumed based on a Business that trades on a cash basis not accruals - basic Budget &amp; Cash forecast</t>
  </si>
  <si>
    <t>Staff Superannuation</t>
  </si>
  <si>
    <t>Your Monthly SMART Goals (Budget)</t>
  </si>
  <si>
    <t>Cash flow</t>
  </si>
  <si>
    <t># Clients</t>
  </si>
  <si>
    <r>
      <t xml:space="preserve">Gross Profit </t>
    </r>
    <r>
      <rPr>
        <i/>
        <sz val="9"/>
        <color theme="1"/>
        <rFont val="Calibri"/>
        <family val="2"/>
        <scheme val="minor"/>
      </rPr>
      <t>(Sales - Cost of Sales)</t>
    </r>
  </si>
  <si>
    <r>
      <t xml:space="preserve">Net Profit </t>
    </r>
    <r>
      <rPr>
        <i/>
        <sz val="9"/>
        <color theme="1"/>
        <rFont val="Calibri"/>
        <family val="2"/>
        <scheme val="minor"/>
      </rPr>
      <t>(Gross Profit - Total Overheads)</t>
    </r>
  </si>
  <si>
    <t>Less balance sheet payments:</t>
  </si>
  <si>
    <t>Total Balance Sheet Payments</t>
  </si>
  <si>
    <r>
      <t>Net Cash Available</t>
    </r>
    <r>
      <rPr>
        <i/>
        <sz val="9"/>
        <color theme="1"/>
        <rFont val="Calibri"/>
        <family val="2"/>
        <scheme val="minor"/>
      </rPr>
      <t xml:space="preserve"> (Net profit - Total Balance Sheet Payments)</t>
    </r>
  </si>
  <si>
    <r>
      <t xml:space="preserve">Net Cash Reconciliation </t>
    </r>
    <r>
      <rPr>
        <i/>
        <sz val="11"/>
        <color theme="1"/>
        <rFont val="Calibri"/>
        <family val="2"/>
        <scheme val="minor"/>
      </rPr>
      <t>- How much do I have?</t>
    </r>
  </si>
  <si>
    <t># GOAL</t>
  </si>
  <si>
    <t>7. Your SMART Business Dashboard</t>
  </si>
  <si>
    <t>Budget - Worksheet Example</t>
  </si>
  <si>
    <r>
      <t xml:space="preserve">Net Cash Reconciliation </t>
    </r>
    <r>
      <rPr>
        <i/>
        <sz val="10"/>
        <color theme="1"/>
        <rFont val="Century Gothic"/>
        <family val="2"/>
      </rPr>
      <t>- How much do I have?</t>
    </r>
  </si>
  <si>
    <r>
      <t xml:space="preserve">Gross Margin </t>
    </r>
    <r>
      <rPr>
        <i/>
        <sz val="8"/>
        <color theme="1"/>
        <rFont val="Century Gothic"/>
        <family val="2"/>
      </rPr>
      <t>(Gross Profit/Sales)x100</t>
    </r>
  </si>
  <si>
    <r>
      <t xml:space="preserve">Gross Profit </t>
    </r>
    <r>
      <rPr>
        <i/>
        <sz val="8"/>
        <color theme="1"/>
        <rFont val="Century Gothic"/>
        <family val="2"/>
      </rPr>
      <t>(Sales - Total Cost of Sales)</t>
    </r>
  </si>
  <si>
    <r>
      <t xml:space="preserve">Net Profit </t>
    </r>
    <r>
      <rPr>
        <i/>
        <u/>
        <sz val="8"/>
        <color theme="1"/>
        <rFont val="Century Gothic"/>
        <family val="2"/>
      </rPr>
      <t>(Gross Profit - Total Overheads)</t>
    </r>
  </si>
  <si>
    <r>
      <t>Net Cash Available</t>
    </r>
    <r>
      <rPr>
        <i/>
        <sz val="10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(Net profit - Balance Sheet Payments)</t>
    </r>
  </si>
  <si>
    <t>TOTAL</t>
  </si>
  <si>
    <t>Ideally to be calculated on a monthly basis</t>
  </si>
  <si>
    <t>MONTHLY</t>
  </si>
  <si>
    <t>Cashflow</t>
  </si>
  <si>
    <t>#3a.</t>
  </si>
  <si>
    <t>#3b.</t>
  </si>
  <si>
    <t>TOTAL BALANCE SHEET PAYMENTS + TAX (3a + 3b)</t>
  </si>
  <si>
    <t xml:space="preserve">   Capital Items to allow For (monthly for 12 months)</t>
  </si>
  <si>
    <t xml:space="preserve">   Excess or suprlus funds savings per month</t>
  </si>
  <si>
    <t xml:space="preserve">   Owners Drawings/Takings/Excess funds</t>
  </si>
  <si>
    <t>Breakeven Number - Step#5</t>
  </si>
  <si>
    <t>Step #2</t>
  </si>
  <si>
    <t>Cash you need for owners drawings/ Debt Repayments / Capital Costs - Step #4</t>
  </si>
  <si>
    <t>Tax @ 27.5% = (balance sheet payments (3a) / (1-27.5%)) - total balance sheet items(3a))</t>
  </si>
  <si>
    <t>Purpose</t>
  </si>
  <si>
    <t xml:space="preserve">Vision </t>
  </si>
  <si>
    <t>Values</t>
  </si>
  <si>
    <t>Why does your business Exist?</t>
  </si>
  <si>
    <t>What do you want to achieve in the long term?</t>
  </si>
  <si>
    <t>How are you going to do it and who with?</t>
  </si>
  <si>
    <t>The 3 Pillars of Business</t>
  </si>
  <si>
    <t>TOTAL COSTS TO COVER (Step 2 + Step 3)</t>
  </si>
  <si>
    <t>1. Gross Margin Calculation Worksheet</t>
  </si>
  <si>
    <t>2. Breakeven Calculation Worksheet</t>
  </si>
  <si>
    <t>Tax @ 27.5%</t>
  </si>
  <si>
    <t>2. SMART GOALS -  12 month goal - Worksheet</t>
  </si>
  <si>
    <t xml:space="preserve">Service/Department/Product 1 - </t>
  </si>
  <si>
    <t>What is the percentage of business this makes up for your business for each department above?</t>
  </si>
  <si>
    <t>Total Business percentage</t>
  </si>
  <si>
    <t>Weighted GP (Total Business Percentage x Gross Margin %)</t>
  </si>
  <si>
    <t>Total Business GP (total Weighted GP above)</t>
  </si>
  <si>
    <t>For businesses with multiple services/products:</t>
  </si>
  <si>
    <t>Understanding your pricing!!</t>
  </si>
  <si>
    <t>BREAKEVEN POINT - SALES NEEDED - Total Costs to cover (Step #4) /Gross Margin (Step #1)</t>
  </si>
  <si>
    <t>Assumed Small Business Company Tax Rate</t>
  </si>
  <si>
    <t>When you are ready to move from just surviving to thriving in business</t>
  </si>
  <si>
    <t>All calculations do not include GST</t>
  </si>
  <si>
    <t>TOTAL BALANCE SHEET PAYMENTS</t>
  </si>
  <si>
    <t>1. Break Even Calcuation Worksheet</t>
  </si>
  <si>
    <t>2. Your Business Dashboard Template</t>
  </si>
  <si>
    <t>3. SMART Goal Worksheet</t>
  </si>
  <si>
    <t>Annually</t>
  </si>
  <si>
    <t>Sales - Overheads</t>
  </si>
  <si>
    <t>12 months -</t>
  </si>
  <si>
    <t>Add Up Your Overhead Costs (per year)</t>
  </si>
  <si>
    <t>Add Up your Balance Sheet Payments (per year)</t>
  </si>
  <si>
    <t xml:space="preserve">   Capital Items to allow For (for 12 months)</t>
  </si>
  <si>
    <t xml:space="preserve">   Excess or suprlus funds savings per year</t>
  </si>
  <si>
    <t>Program costs</t>
  </si>
  <si>
    <t>Accounting &amp; Audit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</si>
</sst>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6"/>
      <name val="Century Gothic"/>
      <family val="2"/>
    </font>
    <font>
      <b/>
      <sz val="16"/>
      <color rgb="FFFFFFFF"/>
      <name val="Century Gothic"/>
      <family val="2"/>
    </font>
    <font>
      <sz val="16"/>
      <color rgb="FF000000"/>
      <name val="Century Gothic"/>
      <family val="2"/>
    </font>
    <font>
      <b/>
      <i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i/>
      <sz val="10"/>
      <color theme="1"/>
      <name val="Century Gothic"/>
      <family val="2"/>
    </font>
    <font>
      <b/>
      <u/>
      <sz val="10"/>
      <name val="Century Gothic"/>
      <family val="2"/>
    </font>
    <font>
      <sz val="10"/>
      <name val="Century Gothic"/>
      <family val="2"/>
    </font>
    <font>
      <b/>
      <sz val="2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i/>
      <sz val="8"/>
      <color theme="1"/>
      <name val="Century Gothic"/>
      <family val="2"/>
    </font>
    <font>
      <i/>
      <u/>
      <sz val="8"/>
      <color theme="1"/>
      <name val="Century Gothic"/>
      <family val="2"/>
    </font>
    <font>
      <i/>
      <sz val="8"/>
      <color rgb="FF000000"/>
      <name val="Century Gothic"/>
      <family val="2"/>
    </font>
    <font>
      <b/>
      <u/>
      <sz val="10"/>
      <color rgb="FF00B050"/>
      <name val="Century Gothic"/>
      <family val="2"/>
    </font>
    <font>
      <i/>
      <sz val="9"/>
      <color theme="1"/>
      <name val="Century Gothic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3" xfId="0" applyBorder="1"/>
    <xf numFmtId="0" fontId="6" fillId="0" borderId="0" xfId="0" applyFont="1"/>
    <xf numFmtId="0" fontId="7" fillId="0" borderId="0" xfId="0" applyFont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4" fillId="0" borderId="13" xfId="0" applyFont="1" applyBorder="1"/>
    <xf numFmtId="0" fontId="0" fillId="0" borderId="13" xfId="0" applyFont="1" applyBorder="1"/>
    <xf numFmtId="0" fontId="0" fillId="0" borderId="13" xfId="0" applyFont="1" applyFill="1" applyBorder="1"/>
    <xf numFmtId="0" fontId="4" fillId="0" borderId="13" xfId="0" applyFont="1" applyFill="1" applyBorder="1"/>
    <xf numFmtId="0" fontId="0" fillId="0" borderId="13" xfId="0" quotePrefix="1" applyFont="1" applyFill="1" applyBorder="1"/>
    <xf numFmtId="0" fontId="4" fillId="0" borderId="13" xfId="0" quotePrefix="1" applyFont="1" applyFill="1" applyBorder="1"/>
    <xf numFmtId="0" fontId="0" fillId="0" borderId="13" xfId="0" applyFill="1" applyBorder="1"/>
    <xf numFmtId="0" fontId="2" fillId="0" borderId="11" xfId="0" applyFont="1" applyBorder="1"/>
    <xf numFmtId="0" fontId="2" fillId="0" borderId="12" xfId="0" applyFont="1" applyBorder="1"/>
    <xf numFmtId="0" fontId="4" fillId="8" borderId="13" xfId="0" applyFont="1" applyFill="1" applyBorder="1"/>
    <xf numFmtId="0" fontId="6" fillId="8" borderId="13" xfId="0" applyFont="1" applyFill="1" applyBorder="1"/>
    <xf numFmtId="0" fontId="5" fillId="0" borderId="13" xfId="0" applyFont="1" applyBorder="1"/>
    <xf numFmtId="0" fontId="0" fillId="0" borderId="13" xfId="0" quotePrefix="1" applyFont="1" applyBorder="1"/>
    <xf numFmtId="165" fontId="0" fillId="0" borderId="3" xfId="4" applyNumberFormat="1" applyFont="1" applyBorder="1"/>
    <xf numFmtId="165" fontId="0" fillId="0" borderId="14" xfId="4" applyNumberFormat="1" applyFont="1" applyBorder="1"/>
    <xf numFmtId="165" fontId="0" fillId="0" borderId="3" xfId="4" applyNumberFormat="1" applyFont="1" applyFill="1" applyBorder="1"/>
    <xf numFmtId="165" fontId="0" fillId="0" borderId="14" xfId="4" applyNumberFormat="1" applyFont="1" applyFill="1" applyBorder="1"/>
    <xf numFmtId="0" fontId="4" fillId="8" borderId="13" xfId="0" quotePrefix="1" applyFont="1" applyFill="1" applyBorder="1"/>
    <xf numFmtId="165" fontId="0" fillId="0" borderId="16" xfId="4" applyNumberFormat="1" applyFont="1" applyBorder="1"/>
    <xf numFmtId="165" fontId="0" fillId="0" borderId="17" xfId="4" applyNumberFormat="1" applyFont="1" applyBorder="1"/>
    <xf numFmtId="165" fontId="6" fillId="8" borderId="3" xfId="4" applyNumberFormat="1" applyFont="1" applyFill="1" applyBorder="1"/>
    <xf numFmtId="165" fontId="6" fillId="8" borderId="14" xfId="4" applyNumberFormat="1" applyFont="1" applyFill="1" applyBorder="1"/>
    <xf numFmtId="9" fontId="6" fillId="8" borderId="3" xfId="2" applyFont="1" applyFill="1" applyBorder="1" applyAlignment="1">
      <alignment horizontal="right"/>
    </xf>
    <xf numFmtId="9" fontId="6" fillId="8" borderId="14" xfId="2" applyFont="1" applyFill="1" applyBorder="1" applyAlignment="1">
      <alignment horizontal="right"/>
    </xf>
    <xf numFmtId="0" fontId="4" fillId="0" borderId="15" xfId="0" applyFont="1" applyBorder="1"/>
    <xf numFmtId="0" fontId="4" fillId="0" borderId="18" xfId="0" applyFont="1" applyBorder="1"/>
    <xf numFmtId="165" fontId="0" fillId="0" borderId="19" xfId="4" applyNumberFormat="1" applyFont="1" applyBorder="1"/>
    <xf numFmtId="165" fontId="0" fillId="0" borderId="20" xfId="4" applyNumberFormat="1" applyFont="1" applyBorder="1"/>
    <xf numFmtId="0" fontId="4" fillId="0" borderId="10" xfId="0" applyFont="1" applyBorder="1"/>
    <xf numFmtId="165" fontId="0" fillId="0" borderId="11" xfId="4" applyNumberFormat="1" applyFont="1" applyBorder="1"/>
    <xf numFmtId="165" fontId="0" fillId="0" borderId="12" xfId="4" applyNumberFormat="1" applyFont="1" applyBorder="1"/>
    <xf numFmtId="165" fontId="6" fillId="7" borderId="3" xfId="4" applyNumberFormat="1" applyFont="1" applyFill="1" applyBorder="1"/>
    <xf numFmtId="165" fontId="6" fillId="7" borderId="14" xfId="4" applyNumberFormat="1" applyFont="1" applyFill="1" applyBorder="1"/>
    <xf numFmtId="165" fontId="0" fillId="7" borderId="3" xfId="4" applyNumberFormat="1" applyFont="1" applyFill="1" applyBorder="1"/>
    <xf numFmtId="165" fontId="0" fillId="7" borderId="14" xfId="4" applyNumberFormat="1" applyFont="1" applyFill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3" xfId="0" applyFont="1" applyBorder="1"/>
    <xf numFmtId="0" fontId="11" fillId="0" borderId="3" xfId="0" applyFont="1" applyFill="1" applyBorder="1"/>
    <xf numFmtId="0" fontId="14" fillId="0" borderId="10" xfId="0" applyFont="1" applyFill="1" applyBorder="1"/>
    <xf numFmtId="0" fontId="14" fillId="0" borderId="21" xfId="0" applyFont="1" applyFill="1" applyBorder="1"/>
    <xf numFmtId="0" fontId="14" fillId="0" borderId="22" xfId="0" applyFont="1" applyFill="1" applyBorder="1"/>
    <xf numFmtId="0" fontId="14" fillId="0" borderId="13" xfId="0" applyFont="1" applyFill="1" applyBorder="1" applyAlignment="1">
      <alignment horizontal="left"/>
    </xf>
    <xf numFmtId="0" fontId="15" fillId="2" borderId="13" xfId="0" applyFont="1" applyFill="1" applyBorder="1"/>
    <xf numFmtId="0" fontId="15" fillId="2" borderId="3" xfId="0" applyFont="1" applyFill="1" applyBorder="1"/>
    <xf numFmtId="0" fontId="15" fillId="2" borderId="14" xfId="0" applyFont="1" applyFill="1" applyBorder="1"/>
    <xf numFmtId="0" fontId="15" fillId="2" borderId="13" xfId="0" applyFont="1" applyFill="1" applyBorder="1" applyAlignment="1">
      <alignment horizontal="left"/>
    </xf>
    <xf numFmtId="164" fontId="14" fillId="2" borderId="3" xfId="1" applyNumberFormat="1" applyFont="1" applyFill="1" applyBorder="1"/>
    <xf numFmtId="164" fontId="14" fillId="2" borderId="14" xfId="1" applyNumberFormat="1" applyFont="1" applyFill="1" applyBorder="1"/>
    <xf numFmtId="0" fontId="16" fillId="0" borderId="13" xfId="0" applyFont="1" applyFill="1" applyBorder="1" applyAlignment="1">
      <alignment horizontal="left"/>
    </xf>
    <xf numFmtId="164" fontId="14" fillId="0" borderId="3" xfId="1" applyNumberFormat="1" applyFont="1" applyFill="1" applyBorder="1"/>
    <xf numFmtId="164" fontId="14" fillId="0" borderId="14" xfId="1" applyNumberFormat="1" applyFont="1" applyFill="1" applyBorder="1"/>
    <xf numFmtId="0" fontId="14" fillId="0" borderId="13" xfId="0" quotePrefix="1" applyFont="1" applyFill="1" applyBorder="1" applyAlignment="1">
      <alignment horizontal="left"/>
    </xf>
    <xf numFmtId="0" fontId="15" fillId="2" borderId="13" xfId="0" quotePrefix="1" applyFont="1" applyFill="1" applyBorder="1" applyAlignment="1">
      <alignment horizontal="left"/>
    </xf>
    <xf numFmtId="0" fontId="15" fillId="2" borderId="15" xfId="0" quotePrefix="1" applyFont="1" applyFill="1" applyBorder="1" applyAlignment="1">
      <alignment horizontal="left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4" fillId="2" borderId="3" xfId="0" applyFont="1" applyFill="1" applyBorder="1"/>
    <xf numFmtId="0" fontId="15" fillId="0" borderId="3" xfId="0" applyFont="1" applyBorder="1"/>
    <xf numFmtId="0" fontId="14" fillId="0" borderId="3" xfId="0" applyFont="1" applyBorder="1"/>
    <xf numFmtId="0" fontId="17" fillId="0" borderId="3" xfId="0" applyFont="1" applyBorder="1"/>
    <xf numFmtId="0" fontId="14" fillId="0" borderId="3" xfId="0" applyFont="1" applyFill="1" applyBorder="1"/>
    <xf numFmtId="0" fontId="18" fillId="4" borderId="3" xfId="0" applyFont="1" applyFill="1" applyBorder="1" applyAlignment="1">
      <alignment vertical="top" wrapText="1"/>
    </xf>
    <xf numFmtId="0" fontId="19" fillId="4" borderId="3" xfId="0" applyFont="1" applyFill="1" applyBorder="1" applyAlignment="1">
      <alignment horizontal="left" vertical="center" wrapText="1" readingOrder="1"/>
    </xf>
    <xf numFmtId="0" fontId="20" fillId="5" borderId="3" xfId="0" applyFont="1" applyFill="1" applyBorder="1" applyAlignment="1">
      <alignment horizontal="left" vertical="center" wrapText="1" readingOrder="1"/>
    </xf>
    <xf numFmtId="0" fontId="18" fillId="5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left" vertical="center" wrapText="1" readingOrder="1"/>
    </xf>
    <xf numFmtId="0" fontId="18" fillId="6" borderId="3" xfId="0" applyFont="1" applyFill="1" applyBorder="1" applyAlignment="1">
      <alignment vertical="top" wrapText="1"/>
    </xf>
    <xf numFmtId="0" fontId="21" fillId="0" borderId="0" xfId="0" applyFont="1"/>
    <xf numFmtId="0" fontId="11" fillId="0" borderId="1" xfId="0" applyFont="1" applyBorder="1"/>
    <xf numFmtId="0" fontId="22" fillId="0" borderId="1" xfId="0" applyFont="1" applyBorder="1"/>
    <xf numFmtId="0" fontId="23" fillId="0" borderId="0" xfId="0" applyFont="1"/>
    <xf numFmtId="0" fontId="17" fillId="0" borderId="0" xfId="0" applyFont="1"/>
    <xf numFmtId="0" fontId="15" fillId="0" borderId="1" xfId="0" applyFont="1" applyBorder="1"/>
    <xf numFmtId="0" fontId="14" fillId="0" borderId="1" xfId="0" applyFont="1" applyBorder="1"/>
    <xf numFmtId="0" fontId="15" fillId="0" borderId="0" xfId="0" applyFont="1" applyBorder="1"/>
    <xf numFmtId="0" fontId="14" fillId="0" borderId="0" xfId="0" applyFont="1" applyBorder="1"/>
    <xf numFmtId="0" fontId="24" fillId="3" borderId="0" xfId="0" applyFont="1" applyFill="1"/>
    <xf numFmtId="0" fontId="25" fillId="3" borderId="0" xfId="0" applyFont="1" applyFill="1"/>
    <xf numFmtId="0" fontId="26" fillId="0" borderId="0" xfId="0" applyFont="1"/>
    <xf numFmtId="0" fontId="21" fillId="3" borderId="7" xfId="0" applyFont="1" applyFill="1" applyBorder="1"/>
    <xf numFmtId="0" fontId="21" fillId="3" borderId="8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1" fillId="0" borderId="6" xfId="0" applyFont="1" applyBorder="1"/>
    <xf numFmtId="0" fontId="27" fillId="0" borderId="3" xfId="0" applyFont="1" applyBorder="1"/>
    <xf numFmtId="0" fontId="13" fillId="0" borderId="3" xfId="0" applyFont="1" applyBorder="1"/>
    <xf numFmtId="0" fontId="27" fillId="0" borderId="3" xfId="0" applyFont="1" applyFill="1" applyBorder="1"/>
    <xf numFmtId="0" fontId="11" fillId="0" borderId="3" xfId="0" quotePrefix="1" applyFont="1" applyFill="1" applyBorder="1"/>
    <xf numFmtId="0" fontId="11" fillId="0" borderId="3" xfId="0" quotePrefix="1" applyFont="1" applyBorder="1"/>
    <xf numFmtId="0" fontId="27" fillId="0" borderId="3" xfId="0" quotePrefix="1" applyFont="1" applyFill="1" applyBorder="1"/>
    <xf numFmtId="0" fontId="14" fillId="2" borderId="10" xfId="0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14" fillId="0" borderId="13" xfId="0" applyFont="1" applyBorder="1"/>
    <xf numFmtId="0" fontId="14" fillId="0" borderId="14" xfId="0" applyFont="1" applyBorder="1"/>
    <xf numFmtId="0" fontId="23" fillId="2" borderId="13" xfId="0" applyFont="1" applyFill="1" applyBorder="1"/>
    <xf numFmtId="0" fontId="14" fillId="2" borderId="14" xfId="0" applyFont="1" applyFill="1" applyBorder="1"/>
    <xf numFmtId="0" fontId="28" fillId="0" borderId="13" xfId="0" applyFont="1" applyFill="1" applyBorder="1"/>
    <xf numFmtId="0" fontId="14" fillId="0" borderId="14" xfId="0" applyFont="1" applyFill="1" applyBorder="1"/>
    <xf numFmtId="0" fontId="14" fillId="0" borderId="13" xfId="0" applyFont="1" applyFill="1" applyBorder="1"/>
    <xf numFmtId="0" fontId="14" fillId="2" borderId="3" xfId="0" applyFont="1" applyFill="1" applyBorder="1" applyAlignment="1">
      <alignment horizontal="right"/>
    </xf>
    <xf numFmtId="0" fontId="14" fillId="2" borderId="14" xfId="0" applyFont="1" applyFill="1" applyBorder="1" applyAlignment="1">
      <alignment horizontal="right"/>
    </xf>
    <xf numFmtId="0" fontId="28" fillId="0" borderId="13" xfId="0" applyFont="1" applyBorder="1"/>
    <xf numFmtId="0" fontId="28" fillId="2" borderId="13" xfId="0" applyFont="1" applyFill="1" applyBorder="1"/>
    <xf numFmtId="0" fontId="17" fillId="0" borderId="13" xfId="0" applyFont="1" applyBorder="1"/>
    <xf numFmtId="0" fontId="14" fillId="0" borderId="13" xfId="0" quotePrefix="1" applyFont="1" applyBorder="1"/>
    <xf numFmtId="0" fontId="14" fillId="0" borderId="13" xfId="0" quotePrefix="1" applyFont="1" applyFill="1" applyBorder="1"/>
    <xf numFmtId="0" fontId="28" fillId="2" borderId="13" xfId="0" quotePrefix="1" applyFont="1" applyFill="1" applyBorder="1"/>
    <xf numFmtId="0" fontId="28" fillId="0" borderId="18" xfId="0" quotePrefix="1" applyFont="1" applyFill="1" applyBorder="1"/>
    <xf numFmtId="0" fontId="14" fillId="0" borderId="19" xfId="0" applyFont="1" applyFill="1" applyBorder="1"/>
    <xf numFmtId="0" fontId="14" fillId="0" borderId="20" xfId="0" applyFont="1" applyFill="1" applyBorder="1"/>
    <xf numFmtId="0" fontId="14" fillId="0" borderId="0" xfId="0" applyFont="1" applyFill="1"/>
    <xf numFmtId="0" fontId="28" fillId="2" borderId="15" xfId="0" applyFont="1" applyFill="1" applyBorder="1"/>
    <xf numFmtId="165" fontId="23" fillId="2" borderId="16" xfId="4" applyNumberFormat="1" applyFont="1" applyFill="1" applyBorder="1"/>
    <xf numFmtId="165" fontId="23" fillId="2" borderId="17" xfId="4" applyNumberFormat="1" applyFont="1" applyFill="1" applyBorder="1"/>
    <xf numFmtId="0" fontId="15" fillId="0" borderId="19" xfId="0" applyFont="1" applyBorder="1"/>
    <xf numFmtId="0" fontId="14" fillId="0" borderId="19" xfId="0" applyFont="1" applyBorder="1"/>
    <xf numFmtId="0" fontId="15" fillId="0" borderId="6" xfId="0" applyFont="1" applyBorder="1"/>
    <xf numFmtId="0" fontId="14" fillId="0" borderId="6" xfId="0" applyFont="1" applyBorder="1"/>
    <xf numFmtId="0" fontId="15" fillId="2" borderId="7" xfId="0" applyFont="1" applyFill="1" applyBorder="1"/>
    <xf numFmtId="0" fontId="15" fillId="2" borderId="8" xfId="0" applyFont="1" applyFill="1" applyBorder="1"/>
    <xf numFmtId="0" fontId="14" fillId="2" borderId="9" xfId="0" applyFont="1" applyFill="1" applyBorder="1"/>
    <xf numFmtId="0" fontId="17" fillId="0" borderId="6" xfId="0" applyFont="1" applyBorder="1"/>
    <xf numFmtId="0" fontId="14" fillId="2" borderId="8" xfId="0" applyFont="1" applyFill="1" applyBorder="1"/>
    <xf numFmtId="9" fontId="14" fillId="2" borderId="9" xfId="0" applyNumberFormat="1" applyFont="1" applyFill="1" applyBorder="1"/>
    <xf numFmtId="0" fontId="12" fillId="0" borderId="0" xfId="0" applyFont="1" applyAlignment="1">
      <alignment horizontal="center"/>
    </xf>
    <xf numFmtId="0" fontId="29" fillId="0" borderId="0" xfId="0" applyFont="1"/>
    <xf numFmtId="0" fontId="31" fillId="5" borderId="3" xfId="0" applyFont="1" applyFill="1" applyBorder="1" applyAlignment="1">
      <alignment horizontal="left" vertical="center" wrapText="1" readingOrder="1"/>
    </xf>
    <xf numFmtId="0" fontId="31" fillId="6" borderId="3" xfId="0" applyFont="1" applyFill="1" applyBorder="1" applyAlignment="1">
      <alignment horizontal="left" vertical="center" wrapText="1" readingOrder="1"/>
    </xf>
    <xf numFmtId="0" fontId="15" fillId="2" borderId="25" xfId="0" applyFont="1" applyFill="1" applyBorder="1"/>
    <xf numFmtId="0" fontId="15" fillId="2" borderId="26" xfId="0" applyFont="1" applyFill="1" applyBorder="1"/>
    <xf numFmtId="0" fontId="15" fillId="0" borderId="19" xfId="0" applyFont="1" applyFill="1" applyBorder="1"/>
    <xf numFmtId="0" fontId="15" fillId="9" borderId="3" xfId="0" applyFont="1" applyFill="1" applyBorder="1"/>
    <xf numFmtId="0" fontId="14" fillId="9" borderId="3" xfId="0" applyFont="1" applyFill="1" applyBorder="1"/>
    <xf numFmtId="0" fontId="11" fillId="0" borderId="0" xfId="0" quotePrefix="1" applyFont="1"/>
    <xf numFmtId="0" fontId="15" fillId="9" borderId="19" xfId="0" applyFont="1" applyFill="1" applyBorder="1"/>
    <xf numFmtId="0" fontId="14" fillId="9" borderId="19" xfId="0" applyFont="1" applyFill="1" applyBorder="1"/>
    <xf numFmtId="0" fontId="32" fillId="0" borderId="0" xfId="0" applyFont="1"/>
    <xf numFmtId="2" fontId="14" fillId="9" borderId="19" xfId="0" applyNumberFormat="1" applyFont="1" applyFill="1" applyBorder="1"/>
    <xf numFmtId="43" fontId="14" fillId="0" borderId="19" xfId="4" applyNumberFormat="1" applyFont="1" applyBorder="1"/>
    <xf numFmtId="43" fontId="14" fillId="2" borderId="27" xfId="4" applyNumberFormat="1" applyFont="1" applyFill="1" applyBorder="1"/>
    <xf numFmtId="43" fontId="14" fillId="0" borderId="19" xfId="4" applyNumberFormat="1" applyFont="1" applyFill="1" applyBorder="1"/>
    <xf numFmtId="43" fontId="14" fillId="9" borderId="3" xfId="4" applyNumberFormat="1" applyFont="1" applyFill="1" applyBorder="1"/>
    <xf numFmtId="43" fontId="14" fillId="0" borderId="3" xfId="4" applyNumberFormat="1" applyFont="1" applyBorder="1"/>
    <xf numFmtId="43" fontId="14" fillId="2" borderId="9" xfId="4" applyNumberFormat="1" applyFont="1" applyFill="1" applyBorder="1"/>
    <xf numFmtId="43" fontId="11" fillId="0" borderId="0" xfId="0" applyNumberFormat="1" applyFont="1"/>
    <xf numFmtId="0" fontId="14" fillId="0" borderId="2" xfId="0" applyFont="1" applyBorder="1"/>
    <xf numFmtId="0" fontId="19" fillId="4" borderId="3" xfId="0" applyFont="1" applyFill="1" applyBorder="1" applyAlignment="1">
      <alignment horizontal="center" vertical="center" wrapText="1" readingOrder="1"/>
    </xf>
    <xf numFmtId="0" fontId="33" fillId="0" borderId="0" xfId="0" applyFont="1"/>
    <xf numFmtId="9" fontId="15" fillId="2" borderId="16" xfId="2" applyFont="1" applyFill="1" applyBorder="1" applyAlignment="1">
      <alignment horizontal="right"/>
    </xf>
    <xf numFmtId="9" fontId="15" fillId="2" borderId="17" xfId="2" applyFont="1" applyFill="1" applyBorder="1" applyAlignment="1">
      <alignment horizontal="right"/>
    </xf>
    <xf numFmtId="0" fontId="34" fillId="0" borderId="0" xfId="0" applyFont="1" applyAlignment="1">
      <alignment horizontal="left"/>
    </xf>
    <xf numFmtId="0" fontId="33" fillId="0" borderId="19" xfId="0" applyFont="1" applyBorder="1"/>
    <xf numFmtId="0" fontId="34" fillId="0" borderId="0" xfId="0" applyFont="1" applyAlignment="1">
      <alignment horizontal="center" wrapText="1"/>
    </xf>
    <xf numFmtId="0" fontId="35" fillId="0" borderId="0" xfId="0" applyFont="1"/>
    <xf numFmtId="0" fontId="10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/>
    </xf>
    <xf numFmtId="43" fontId="18" fillId="5" borderId="19" xfId="0" applyNumberFormat="1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44" fontId="18" fillId="5" borderId="19" xfId="1" applyFont="1" applyFill="1" applyBorder="1" applyAlignment="1">
      <alignment horizontal="center" vertical="top" wrapText="1"/>
    </xf>
    <xf numFmtId="44" fontId="18" fillId="5" borderId="6" xfId="1" applyFont="1" applyFill="1" applyBorder="1" applyAlignment="1">
      <alignment horizontal="center" vertical="top" wrapText="1"/>
    </xf>
    <xf numFmtId="0" fontId="18" fillId="6" borderId="19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44" fontId="18" fillId="6" borderId="19" xfId="1" applyFont="1" applyFill="1" applyBorder="1" applyAlignment="1">
      <alignment horizontal="center" vertical="top" wrapText="1"/>
    </xf>
    <xf numFmtId="44" fontId="18" fillId="6" borderId="6" xfId="1" applyFont="1" applyFill="1" applyBorder="1" applyAlignment="1">
      <alignment horizontal="center" vertical="top" wrapText="1"/>
    </xf>
    <xf numFmtId="0" fontId="18" fillId="6" borderId="3" xfId="0" applyFont="1" applyFill="1" applyBorder="1" applyAlignment="1">
      <alignment horizontal="center" vertical="top" wrapText="1"/>
    </xf>
    <xf numFmtId="44" fontId="18" fillId="6" borderId="3" xfId="1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 wrapText="1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4A9F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196851</xdr:colOff>
      <xdr:row>0</xdr:row>
      <xdr:rowOff>53975</xdr:rowOff>
    </xdr:from>
    <xdr:to>
      <xdr:col>7</xdr:col>
      <xdr:colOff>273051</xdr:colOff>
      <xdr:row>6</xdr:row>
      <xdr:rowOff>47732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806451" y="53975"/>
          <a:ext cx="3448050" cy="113675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0</xdr:rowOff>
    </xdr:from>
    <xdr:to>
      <xdr:col>9</xdr:col>
      <xdr:colOff>0</xdr:colOff>
      <xdr:row>15</xdr:row>
      <xdr:rowOff>59214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2657474"/>
          <a:ext cx="5095875" cy="6402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500" b="1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rgbClr val="00B050"/>
              </a:solidFill>
              <a:effectLst>
                <a:outerShdw blurRad="60007" dir="2000400" sy="-30000" kx="-800400" algn="bl" rotWithShape="0">
                  <a:prstClr val="black">
                    <a:alpha val="20000"/>
                  </a:prstClr>
                </a:outerShdw>
              </a:effectLst>
            </a:rPr>
            <a:t>KNOW YOUR NUMBERS</a:t>
          </a:r>
        </a:p>
      </xdr:txBody>
    </xdr:sp>
    <xdr:clientData/>
  </xdr:twoCellAnchor>
  <xdr:twoCellAnchor>
    <xdr:from>
      <xdr:col>0</xdr:col>
      <xdr:colOff>247650</xdr:colOff>
      <xdr:row>17</xdr:row>
      <xdr:rowOff>104775</xdr:rowOff>
    </xdr:from>
    <xdr:to>
      <xdr:col>8</xdr:col>
      <xdr:colOff>438150</xdr:colOff>
      <xdr:row>23</xdr:row>
      <xdr:rowOff>19051</xdr:rowOff>
    </xdr:to>
    <xdr:sp macro="" textlink="">
      <xdr:nvSpPr>
        <xdr:cNvPr id="4" name="Sub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247650" y="3914775"/>
          <a:ext cx="5067300" cy="1247776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 i="1">
              <a:latin typeface="Century Gothic" pitchFamily="34" charset="0"/>
            </a:rPr>
            <a:t>Finance and business: </a:t>
          </a:r>
        </a:p>
        <a:p>
          <a:r>
            <a:rPr lang="en-US" sz="2000" i="1">
              <a:latin typeface="Century Gothic" pitchFamily="34" charset="0"/>
            </a:rPr>
            <a:t>The numbers you need to know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47625</xdr:rowOff>
    </xdr:from>
    <xdr:to>
      <xdr:col>12</xdr:col>
      <xdr:colOff>600075</xdr:colOff>
      <xdr:row>3</xdr:row>
      <xdr:rowOff>153192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7543800" y="47625"/>
          <a:ext cx="2714625" cy="819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0</xdr:rowOff>
    </xdr:from>
    <xdr:to>
      <xdr:col>5</xdr:col>
      <xdr:colOff>668606</xdr:colOff>
      <xdr:row>3</xdr:row>
      <xdr:rowOff>137652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5895975" y="0"/>
          <a:ext cx="2640281" cy="8139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3829050</xdr:colOff>
      <xdr:row>0</xdr:row>
      <xdr:rowOff>0</xdr:rowOff>
    </xdr:from>
    <xdr:to>
      <xdr:col>3</xdr:col>
      <xdr:colOff>754331</xdr:colOff>
      <xdr:row>3</xdr:row>
      <xdr:rowOff>137652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5267325" y="0"/>
          <a:ext cx="2525981" cy="8139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0</xdr:row>
      <xdr:rowOff>0</xdr:rowOff>
    </xdr:from>
    <xdr:to>
      <xdr:col>2</xdr:col>
      <xdr:colOff>2173556</xdr:colOff>
      <xdr:row>3</xdr:row>
      <xdr:rowOff>137652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4648200" y="0"/>
          <a:ext cx="2525981" cy="813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0</xdr:rowOff>
    </xdr:from>
    <xdr:to>
      <xdr:col>8</xdr:col>
      <xdr:colOff>573356</xdr:colOff>
      <xdr:row>3</xdr:row>
      <xdr:rowOff>90027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3571875" y="0"/>
          <a:ext cx="2525981" cy="8139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92075</xdr:colOff>
      <xdr:row>0</xdr:row>
      <xdr:rowOff>180975</xdr:rowOff>
    </xdr:from>
    <xdr:to>
      <xdr:col>3</xdr:col>
      <xdr:colOff>1770588</xdr:colOff>
      <xdr:row>4</xdr:row>
      <xdr:rowOff>190500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7140575" y="180975"/>
          <a:ext cx="2932638" cy="946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0</xdr:row>
      <xdr:rowOff>0</xdr:rowOff>
    </xdr:from>
    <xdr:to>
      <xdr:col>12</xdr:col>
      <xdr:colOff>427289</xdr:colOff>
      <xdr:row>3</xdr:row>
      <xdr:rowOff>131806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8362950" y="0"/>
          <a:ext cx="2475164" cy="7985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4095750</xdr:colOff>
      <xdr:row>0</xdr:row>
      <xdr:rowOff>0</xdr:rowOff>
    </xdr:from>
    <xdr:to>
      <xdr:col>4</xdr:col>
      <xdr:colOff>201881</xdr:colOff>
      <xdr:row>3</xdr:row>
      <xdr:rowOff>137652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5276850" y="0"/>
          <a:ext cx="2525981" cy="8139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2009776</xdr:colOff>
      <xdr:row>0</xdr:row>
      <xdr:rowOff>47626</xdr:rowOff>
    </xdr:from>
    <xdr:to>
      <xdr:col>2</xdr:col>
      <xdr:colOff>2381251</xdr:colOff>
      <xdr:row>4</xdr:row>
      <xdr:rowOff>113425</xdr:rowOff>
    </xdr:to>
    <xdr:pic>
      <xdr:nvPicPr>
        <xdr:cNvPr id="2" name="Picture 1" descr="Final Logo White Background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63" t="32188" r="14563" b="35527"/>
        <a:stretch>
          <a:fillRect/>
        </a:stretch>
      </xdr:blipFill>
      <xdr:spPr>
        <a:xfrm>
          <a:off x="3876676" y="47626"/>
          <a:ext cx="2800350" cy="95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nessa@vbbusiness.com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2"/>
  <sheetViews>
    <sheetView zoomScaleNormal="100" workbookViewId="0">
      <selection activeCell="C28" sqref="C28:G28"/>
    </sheetView>
  </sheetViews>
  <sheetFormatPr defaultRowHeight="15" x14ac:dyDescent="0.25"/>
  <cols>
    <col min="1" max="1" width="9.140625" style="2"/>
    <col min="2" max="2" width="9.28515625" style="2" customWidth="1"/>
    <col min="3" max="3" width="5.42578125" style="2" customWidth="1"/>
    <col min="4" max="6" width="9.140625" style="2"/>
    <col min="7" max="7" width="8.42578125" style="2" customWidth="1"/>
    <col min="8" max="10" width="9.140625" style="2"/>
  </cols>
  <sheetData>
    <row r="9" spans="1:9" x14ac:dyDescent="0.25">
      <c r="A9" s="44"/>
      <c r="B9" s="169" t="s">
        <v>102</v>
      </c>
      <c r="C9" s="169"/>
      <c r="D9" s="169"/>
      <c r="E9" s="169"/>
      <c r="F9" s="169"/>
      <c r="G9" s="169"/>
      <c r="H9" s="169"/>
      <c r="I9" s="44"/>
    </row>
    <row r="10" spans="1:9" x14ac:dyDescent="0.25">
      <c r="A10" s="44"/>
      <c r="B10" s="169" t="s">
        <v>104</v>
      </c>
      <c r="C10" s="169"/>
      <c r="D10" s="169"/>
      <c r="E10" s="169"/>
      <c r="F10" s="169"/>
      <c r="G10" s="169"/>
      <c r="H10" s="169"/>
      <c r="I10" s="44"/>
    </row>
    <row r="11" spans="1:9" x14ac:dyDescent="0.25">
      <c r="B11" s="170" t="s">
        <v>103</v>
      </c>
      <c r="C11" s="170"/>
      <c r="D11" s="170"/>
      <c r="E11" s="170"/>
      <c r="F11" s="170"/>
      <c r="G11" s="170"/>
      <c r="H11" s="170"/>
    </row>
    <row r="25" spans="1:9" ht="20.25" x14ac:dyDescent="0.3">
      <c r="A25" s="168" t="s">
        <v>101</v>
      </c>
      <c r="B25" s="168"/>
      <c r="C25" s="168"/>
      <c r="D25" s="168"/>
      <c r="E25" s="168"/>
      <c r="F25" s="168"/>
      <c r="G25" s="168"/>
      <c r="H25" s="168"/>
      <c r="I25" s="168"/>
    </row>
    <row r="27" spans="1:9" ht="16.5" x14ac:dyDescent="0.3">
      <c r="C27" s="171" t="s">
        <v>195</v>
      </c>
      <c r="D27" s="171"/>
      <c r="E27" s="171"/>
      <c r="F27" s="171"/>
      <c r="G27" s="171"/>
    </row>
    <row r="28" spans="1:9" ht="16.5" x14ac:dyDescent="0.3">
      <c r="C28" s="171"/>
      <c r="D28" s="171"/>
      <c r="E28" s="171"/>
      <c r="F28" s="171"/>
      <c r="G28" s="171"/>
    </row>
    <row r="29" spans="1:9" ht="16.5" x14ac:dyDescent="0.3">
      <c r="C29" s="171" t="s">
        <v>196</v>
      </c>
      <c r="D29" s="171"/>
      <c r="E29" s="171"/>
      <c r="F29" s="171"/>
      <c r="G29" s="171"/>
    </row>
    <row r="30" spans="1:9" ht="16.5" x14ac:dyDescent="0.3">
      <c r="C30" s="171"/>
      <c r="D30" s="171"/>
      <c r="E30" s="171"/>
      <c r="F30" s="171"/>
      <c r="G30" s="171"/>
    </row>
    <row r="31" spans="1:9" ht="16.5" x14ac:dyDescent="0.3">
      <c r="C31" s="171" t="s">
        <v>197</v>
      </c>
      <c r="D31" s="171"/>
      <c r="E31" s="171"/>
      <c r="F31" s="171"/>
      <c r="G31" s="171"/>
    </row>
    <row r="32" spans="1:9" ht="16.5" x14ac:dyDescent="0.3">
      <c r="C32" s="171"/>
      <c r="D32" s="171"/>
      <c r="E32" s="171"/>
      <c r="F32" s="171"/>
      <c r="G32" s="171"/>
    </row>
  </sheetData>
  <sheetProtection algorithmName="SHA-512" hashValue="7tN+MBK6rj5NlAqwOmKt4v1G32dovJBK7EIirXBY6zrz/1XOMWSDYaeRTrI31XNCg+GOLCumGmhCgvfzTswRlg==" saltValue="s35SjWCMfSsiQgTFkPEwww==" spinCount="100000" sheet="1" objects="1" scenarios="1"/>
  <mergeCells count="10">
    <mergeCell ref="A25:I25"/>
    <mergeCell ref="B9:H9"/>
    <mergeCell ref="B10:H10"/>
    <mergeCell ref="B11:H11"/>
    <mergeCell ref="C32:G32"/>
    <mergeCell ref="C27:G27"/>
    <mergeCell ref="C28:G28"/>
    <mergeCell ref="C29:G29"/>
    <mergeCell ref="C30:G30"/>
    <mergeCell ref="C31:G31"/>
  </mergeCells>
  <hyperlinks>
    <hyperlink ref="B11" r:id="rId1" xr:uid="{00000000-0004-0000-0000-000000000000}"/>
  </hyperlinks>
  <pageMargins left="1" right="1" top="1" bottom="1" header="0.5" footer="0.5"/>
  <pageSetup paperSize="9" orientation="portrait" r:id="rId2"/>
  <headerFooter>
    <oddFooter>&amp;LUnit 4, 4 Main North Road
BLAKEVIEW SA 5114
08 8284 3208
www.vbbusiness.com.au&amp;C&amp;"Century Gothic,Bold"&amp;K4A9F4AHelping Business Owners Succeed&amp;RCoaches, Consultants,
Chartered Accountants,
Bookkeeepers,  Tax Agent,
Xero Certified Practice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zoomScaleNormal="100" workbookViewId="0">
      <selection activeCell="P17" sqref="P17"/>
    </sheetView>
  </sheetViews>
  <sheetFormatPr defaultRowHeight="15" x14ac:dyDescent="0.25"/>
  <cols>
    <col min="1" max="1" width="49" customWidth="1"/>
    <col min="2" max="13" width="9.7109375" customWidth="1"/>
  </cols>
  <sheetData>
    <row r="1" spans="1:13" ht="26.25" x14ac:dyDescent="0.4">
      <c r="A1" s="5" t="s">
        <v>151</v>
      </c>
    </row>
    <row r="2" spans="1:13" x14ac:dyDescent="0.25">
      <c r="A2" s="4" t="s">
        <v>78</v>
      </c>
    </row>
    <row r="3" spans="1:13" x14ac:dyDescent="0.25">
      <c r="A3" s="1" t="s">
        <v>138</v>
      </c>
    </row>
    <row r="4" spans="1:13" x14ac:dyDescent="0.25">
      <c r="A4" s="1"/>
    </row>
    <row r="5" spans="1:13" ht="15.75" thickBot="1" x14ac:dyDescent="0.3">
      <c r="A5" s="4"/>
    </row>
    <row r="6" spans="1:13" x14ac:dyDescent="0.25">
      <c r="A6" s="6"/>
      <c r="B6" s="16" t="s">
        <v>113</v>
      </c>
      <c r="C6" s="16" t="s">
        <v>114</v>
      </c>
      <c r="D6" s="16" t="s">
        <v>115</v>
      </c>
      <c r="E6" s="16" t="s">
        <v>116</v>
      </c>
      <c r="F6" s="16" t="s">
        <v>117</v>
      </c>
      <c r="G6" s="16" t="s">
        <v>118</v>
      </c>
      <c r="H6" s="16" t="s">
        <v>119</v>
      </c>
      <c r="I6" s="16" t="s">
        <v>120</v>
      </c>
      <c r="J6" s="16" t="s">
        <v>121</v>
      </c>
      <c r="K6" s="16" t="s">
        <v>122</v>
      </c>
      <c r="L6" s="16" t="s">
        <v>123</v>
      </c>
      <c r="M6" s="17" t="s">
        <v>124</v>
      </c>
    </row>
    <row r="7" spans="1:13" ht="21" customHeight="1" x14ac:dyDescent="0.25">
      <c r="A7" s="7" t="s">
        <v>142</v>
      </c>
      <c r="B7" s="3">
        <v>2</v>
      </c>
      <c r="C7" s="3">
        <v>3</v>
      </c>
      <c r="D7" s="3">
        <v>3</v>
      </c>
      <c r="E7" s="3">
        <v>4</v>
      </c>
      <c r="F7" s="3">
        <v>4</v>
      </c>
      <c r="G7" s="3">
        <v>4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 s="8">
        <v>5</v>
      </c>
    </row>
    <row r="8" spans="1:13" ht="21" customHeight="1" x14ac:dyDescent="0.25">
      <c r="A8" s="19" t="s">
        <v>112</v>
      </c>
      <c r="B8" s="29">
        <f>B7*1000</f>
        <v>2000</v>
      </c>
      <c r="C8" s="29">
        <f t="shared" ref="C8:M8" si="0">C7*1000</f>
        <v>3000</v>
      </c>
      <c r="D8" s="29">
        <f t="shared" si="0"/>
        <v>3000</v>
      </c>
      <c r="E8" s="29">
        <f t="shared" si="0"/>
        <v>4000</v>
      </c>
      <c r="F8" s="29">
        <f t="shared" si="0"/>
        <v>4000</v>
      </c>
      <c r="G8" s="29">
        <f t="shared" si="0"/>
        <v>4000</v>
      </c>
      <c r="H8" s="29">
        <f t="shared" si="0"/>
        <v>5000</v>
      </c>
      <c r="I8" s="29">
        <f t="shared" si="0"/>
        <v>5000</v>
      </c>
      <c r="J8" s="29">
        <f t="shared" si="0"/>
        <v>5000</v>
      </c>
      <c r="K8" s="29">
        <f t="shared" si="0"/>
        <v>5000</v>
      </c>
      <c r="L8" s="29">
        <f t="shared" si="0"/>
        <v>5000</v>
      </c>
      <c r="M8" s="30">
        <f t="shared" si="0"/>
        <v>5000</v>
      </c>
    </row>
    <row r="9" spans="1:13" ht="21" customHeight="1" x14ac:dyDescent="0.25">
      <c r="A9" s="7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21" customHeight="1" x14ac:dyDescent="0.25">
      <c r="A10" s="12" t="s">
        <v>125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3" ht="21" customHeight="1" x14ac:dyDescent="0.25">
      <c r="A11" s="15" t="s">
        <v>130</v>
      </c>
      <c r="B11" s="24"/>
      <c r="C11" s="24"/>
      <c r="D11" s="24"/>
      <c r="E11" s="24"/>
      <c r="F11" s="24"/>
      <c r="G11" s="24"/>
      <c r="H11" s="24"/>
      <c r="I11" s="24"/>
      <c r="J11" s="24"/>
      <c r="K11" s="24">
        <f>20*30*52/12</f>
        <v>2600</v>
      </c>
      <c r="L11" s="24">
        <f t="shared" ref="L11:M11" si="1">20*30*52/12</f>
        <v>2600</v>
      </c>
      <c r="M11" s="25">
        <f t="shared" si="1"/>
        <v>2600</v>
      </c>
    </row>
    <row r="12" spans="1:13" ht="21" customHeight="1" x14ac:dyDescent="0.25">
      <c r="A12" s="15" t="s">
        <v>139</v>
      </c>
      <c r="B12" s="24"/>
      <c r="C12" s="24"/>
      <c r="D12" s="24"/>
      <c r="E12" s="24"/>
      <c r="F12" s="24"/>
      <c r="G12" s="24"/>
      <c r="H12" s="24"/>
      <c r="I12" s="24"/>
      <c r="J12" s="24"/>
      <c r="K12" s="24">
        <f>K11*0.095</f>
        <v>247</v>
      </c>
      <c r="L12" s="24">
        <f t="shared" ref="L12:M12" si="2">L11*0.095</f>
        <v>247</v>
      </c>
      <c r="M12" s="25">
        <f t="shared" si="2"/>
        <v>247</v>
      </c>
    </row>
    <row r="13" spans="1:13" ht="21" customHeight="1" x14ac:dyDescent="0.25">
      <c r="A13" s="15" t="s">
        <v>64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ht="21" customHeight="1" x14ac:dyDescent="0.25">
      <c r="A14" s="15" t="s">
        <v>131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3" ht="21" customHeight="1" x14ac:dyDescent="0.25">
      <c r="A15" s="15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ht="21" customHeight="1" x14ac:dyDescent="0.25">
      <c r="A16" s="19" t="s">
        <v>129</v>
      </c>
      <c r="B16" s="29">
        <f>SUM(B9:B15)</f>
        <v>0</v>
      </c>
      <c r="C16" s="29">
        <f t="shared" ref="C16:M16" si="3">SUM(C9:C15)</f>
        <v>0</v>
      </c>
      <c r="D16" s="29">
        <f t="shared" si="3"/>
        <v>0</v>
      </c>
      <c r="E16" s="29">
        <f t="shared" si="3"/>
        <v>0</v>
      </c>
      <c r="F16" s="29">
        <f t="shared" si="3"/>
        <v>0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29">
        <f t="shared" si="3"/>
        <v>2847</v>
      </c>
      <c r="L16" s="29">
        <f t="shared" si="3"/>
        <v>2847</v>
      </c>
      <c r="M16" s="30">
        <f t="shared" si="3"/>
        <v>2847</v>
      </c>
    </row>
    <row r="17" spans="1:13" ht="21" customHeight="1" x14ac:dyDescent="0.25">
      <c r="A17" s="7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ht="21" customHeight="1" x14ac:dyDescent="0.25">
      <c r="A18" s="19" t="s">
        <v>143</v>
      </c>
      <c r="B18" s="29">
        <f>B8-B16</f>
        <v>2000</v>
      </c>
      <c r="C18" s="29">
        <f t="shared" ref="C18:M18" si="4">C8-C16</f>
        <v>3000</v>
      </c>
      <c r="D18" s="29">
        <f t="shared" si="4"/>
        <v>3000</v>
      </c>
      <c r="E18" s="29">
        <f t="shared" si="4"/>
        <v>4000</v>
      </c>
      <c r="F18" s="29">
        <f t="shared" si="4"/>
        <v>4000</v>
      </c>
      <c r="G18" s="29">
        <f t="shared" si="4"/>
        <v>4000</v>
      </c>
      <c r="H18" s="29">
        <f t="shared" si="4"/>
        <v>5000</v>
      </c>
      <c r="I18" s="29">
        <f t="shared" si="4"/>
        <v>5000</v>
      </c>
      <c r="J18" s="29">
        <f t="shared" si="4"/>
        <v>5000</v>
      </c>
      <c r="K18" s="29">
        <f t="shared" si="4"/>
        <v>2153</v>
      </c>
      <c r="L18" s="29">
        <f t="shared" si="4"/>
        <v>2153</v>
      </c>
      <c r="M18" s="30">
        <f t="shared" si="4"/>
        <v>2153</v>
      </c>
    </row>
    <row r="19" spans="1:13" ht="21" customHeight="1" x14ac:dyDescent="0.25">
      <c r="A19" s="19" t="s">
        <v>132</v>
      </c>
      <c r="B19" s="31">
        <f>B18/B8</f>
        <v>1</v>
      </c>
      <c r="C19" s="31">
        <f t="shared" ref="C19:M19" si="5">C18/C8</f>
        <v>1</v>
      </c>
      <c r="D19" s="31">
        <f t="shared" si="5"/>
        <v>1</v>
      </c>
      <c r="E19" s="31">
        <f t="shared" si="5"/>
        <v>1</v>
      </c>
      <c r="F19" s="31">
        <f t="shared" si="5"/>
        <v>1</v>
      </c>
      <c r="G19" s="31">
        <f t="shared" si="5"/>
        <v>1</v>
      </c>
      <c r="H19" s="31">
        <f t="shared" si="5"/>
        <v>1</v>
      </c>
      <c r="I19" s="31">
        <f t="shared" si="5"/>
        <v>1</v>
      </c>
      <c r="J19" s="31">
        <f t="shared" si="5"/>
        <v>1</v>
      </c>
      <c r="K19" s="31">
        <f t="shared" si="5"/>
        <v>0.43059999999999998</v>
      </c>
      <c r="L19" s="31">
        <f t="shared" si="5"/>
        <v>0.43059999999999998</v>
      </c>
      <c r="M19" s="32">
        <f t="shared" si="5"/>
        <v>0.43059999999999998</v>
      </c>
    </row>
    <row r="20" spans="1:13" ht="21" customHeight="1" x14ac:dyDescent="0.25">
      <c r="A20" s="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8"/>
    </row>
    <row r="21" spans="1:13" ht="21" customHeight="1" x14ac:dyDescent="0.25">
      <c r="A21" s="9" t="s">
        <v>126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ht="21" customHeight="1" x14ac:dyDescent="0.25">
      <c r="A22" s="10" t="s">
        <v>16</v>
      </c>
      <c r="B22" s="22">
        <v>100</v>
      </c>
      <c r="C22" s="22">
        <v>100</v>
      </c>
      <c r="D22" s="22">
        <v>100</v>
      </c>
      <c r="E22" s="22">
        <v>100</v>
      </c>
      <c r="F22" s="22">
        <v>100</v>
      </c>
      <c r="G22" s="22">
        <v>100</v>
      </c>
      <c r="H22" s="22">
        <v>100</v>
      </c>
      <c r="I22" s="22">
        <v>100</v>
      </c>
      <c r="J22" s="22">
        <v>100</v>
      </c>
      <c r="K22" s="22">
        <v>100</v>
      </c>
      <c r="L22" s="22">
        <v>100</v>
      </c>
      <c r="M22" s="23">
        <v>100</v>
      </c>
    </row>
    <row r="23" spans="1:13" ht="21" customHeight="1" x14ac:dyDescent="0.25">
      <c r="A23" s="10" t="s">
        <v>10</v>
      </c>
      <c r="B23" s="22">
        <v>50</v>
      </c>
      <c r="C23" s="22">
        <v>50</v>
      </c>
      <c r="D23" s="22">
        <v>50</v>
      </c>
      <c r="E23" s="22">
        <v>50</v>
      </c>
      <c r="F23" s="22">
        <v>50</v>
      </c>
      <c r="G23" s="22">
        <v>50</v>
      </c>
      <c r="H23" s="22">
        <v>50</v>
      </c>
      <c r="I23" s="22">
        <v>50</v>
      </c>
      <c r="J23" s="22">
        <v>50</v>
      </c>
      <c r="K23" s="22">
        <v>50</v>
      </c>
      <c r="L23" s="22">
        <v>50</v>
      </c>
      <c r="M23" s="23">
        <v>50</v>
      </c>
    </row>
    <row r="24" spans="1:13" ht="21" customHeight="1" x14ac:dyDescent="0.25">
      <c r="A24" s="10" t="s">
        <v>15</v>
      </c>
      <c r="B24" s="22">
        <v>10</v>
      </c>
      <c r="C24" s="22">
        <v>10</v>
      </c>
      <c r="D24" s="22">
        <v>10</v>
      </c>
      <c r="E24" s="22">
        <v>10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22">
        <v>10</v>
      </c>
      <c r="L24" s="22">
        <v>10</v>
      </c>
      <c r="M24" s="23">
        <v>10</v>
      </c>
    </row>
    <row r="25" spans="1:13" ht="21" customHeight="1" x14ac:dyDescent="0.25">
      <c r="A25" s="10" t="s">
        <v>14</v>
      </c>
      <c r="B25" s="22">
        <v>100</v>
      </c>
      <c r="C25" s="22">
        <v>100</v>
      </c>
      <c r="D25" s="22">
        <v>100</v>
      </c>
      <c r="E25" s="22">
        <v>100</v>
      </c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2">
        <v>100</v>
      </c>
      <c r="L25" s="22">
        <v>100</v>
      </c>
      <c r="M25" s="23">
        <v>100</v>
      </c>
    </row>
    <row r="26" spans="1:13" ht="21" customHeight="1" x14ac:dyDescent="0.25">
      <c r="A26" s="10" t="s">
        <v>12</v>
      </c>
      <c r="B26" s="22">
        <v>25</v>
      </c>
      <c r="C26" s="22">
        <v>25</v>
      </c>
      <c r="D26" s="22">
        <v>25</v>
      </c>
      <c r="E26" s="22">
        <v>25</v>
      </c>
      <c r="F26" s="22">
        <v>25</v>
      </c>
      <c r="G26" s="22">
        <v>25</v>
      </c>
      <c r="H26" s="22">
        <v>25</v>
      </c>
      <c r="I26" s="22">
        <v>25</v>
      </c>
      <c r="J26" s="22">
        <v>25</v>
      </c>
      <c r="K26" s="22">
        <v>25</v>
      </c>
      <c r="L26" s="22">
        <v>25</v>
      </c>
      <c r="M26" s="23">
        <v>25</v>
      </c>
    </row>
    <row r="27" spans="1:13" ht="21" customHeight="1" x14ac:dyDescent="0.25">
      <c r="A27" s="10" t="s">
        <v>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3">
        <v>0</v>
      </c>
    </row>
    <row r="28" spans="1:13" ht="21" customHeight="1" x14ac:dyDescent="0.25">
      <c r="A28" s="10" t="s">
        <v>3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3">
        <v>0</v>
      </c>
    </row>
    <row r="29" spans="1:13" ht="21" customHeight="1" x14ac:dyDescent="0.25">
      <c r="A29" s="10" t="s">
        <v>8</v>
      </c>
      <c r="B29" s="22">
        <v>50</v>
      </c>
      <c r="C29" s="22">
        <v>50</v>
      </c>
      <c r="D29" s="22">
        <v>50</v>
      </c>
      <c r="E29" s="22">
        <v>50</v>
      </c>
      <c r="F29" s="22">
        <v>50</v>
      </c>
      <c r="G29" s="22">
        <v>50</v>
      </c>
      <c r="H29" s="22">
        <v>50</v>
      </c>
      <c r="I29" s="22">
        <v>50</v>
      </c>
      <c r="J29" s="22">
        <v>50</v>
      </c>
      <c r="K29" s="22">
        <v>50</v>
      </c>
      <c r="L29" s="22">
        <v>50</v>
      </c>
      <c r="M29" s="23">
        <v>50</v>
      </c>
    </row>
    <row r="30" spans="1:13" ht="21" customHeight="1" x14ac:dyDescent="0.25">
      <c r="A30" s="10" t="s">
        <v>11</v>
      </c>
      <c r="B30" s="22">
        <v>10</v>
      </c>
      <c r="C30" s="22">
        <v>10</v>
      </c>
      <c r="D30" s="22">
        <v>10</v>
      </c>
      <c r="E30" s="22">
        <v>10</v>
      </c>
      <c r="F30" s="22">
        <v>10</v>
      </c>
      <c r="G30" s="22">
        <v>10</v>
      </c>
      <c r="H30" s="22">
        <v>10</v>
      </c>
      <c r="I30" s="22">
        <v>10</v>
      </c>
      <c r="J30" s="22">
        <v>10</v>
      </c>
      <c r="K30" s="22">
        <v>10</v>
      </c>
      <c r="L30" s="22">
        <v>10</v>
      </c>
      <c r="M30" s="23">
        <v>10</v>
      </c>
    </row>
    <row r="31" spans="1:13" ht="21" customHeight="1" x14ac:dyDescent="0.25">
      <c r="A31" s="10" t="s">
        <v>9</v>
      </c>
      <c r="B31" s="22">
        <v>70</v>
      </c>
      <c r="C31" s="22">
        <v>70</v>
      </c>
      <c r="D31" s="22">
        <v>70</v>
      </c>
      <c r="E31" s="22">
        <v>70</v>
      </c>
      <c r="F31" s="22">
        <v>70</v>
      </c>
      <c r="G31" s="22">
        <v>70</v>
      </c>
      <c r="H31" s="22">
        <v>70</v>
      </c>
      <c r="I31" s="22">
        <v>70</v>
      </c>
      <c r="J31" s="22">
        <v>70</v>
      </c>
      <c r="K31" s="22">
        <v>70</v>
      </c>
      <c r="L31" s="22">
        <v>70</v>
      </c>
      <c r="M31" s="23">
        <v>70</v>
      </c>
    </row>
    <row r="32" spans="1:13" ht="21" customHeight="1" x14ac:dyDescent="0.25">
      <c r="A32" s="10" t="s">
        <v>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</row>
    <row r="33" spans="1:13" ht="21" customHeight="1" x14ac:dyDescent="0.25">
      <c r="A33" s="10" t="s">
        <v>7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3">
        <v>0</v>
      </c>
    </row>
    <row r="34" spans="1:13" ht="21" customHeight="1" x14ac:dyDescent="0.25">
      <c r="A34" s="10" t="s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</row>
    <row r="35" spans="1:13" ht="21" customHeight="1" x14ac:dyDescent="0.25">
      <c r="A35" s="10" t="s">
        <v>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3">
        <v>0</v>
      </c>
    </row>
    <row r="36" spans="1:13" ht="21" customHeight="1" x14ac:dyDescent="0.25">
      <c r="A36" s="10" t="s">
        <v>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</row>
    <row r="37" spans="1:13" ht="21" customHeight="1" x14ac:dyDescent="0.25">
      <c r="A37" s="10" t="s">
        <v>13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3">
        <v>0</v>
      </c>
    </row>
    <row r="38" spans="1:13" ht="21" customHeight="1" x14ac:dyDescent="0.25">
      <c r="A38" s="11" t="s">
        <v>62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</row>
    <row r="39" spans="1:13" ht="21" customHeight="1" x14ac:dyDescent="0.25">
      <c r="A39" s="11" t="s">
        <v>62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3">
        <v>0</v>
      </c>
    </row>
    <row r="40" spans="1:13" ht="21" customHeight="1" x14ac:dyDescent="0.25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</row>
    <row r="41" spans="1:13" ht="21" customHeight="1" x14ac:dyDescent="0.25">
      <c r="A41" s="18" t="s">
        <v>128</v>
      </c>
      <c r="B41" s="29">
        <f>SUM(B22:B40)</f>
        <v>415</v>
      </c>
      <c r="C41" s="29">
        <f t="shared" ref="C41:M41" si="6">SUM(C22:C40)</f>
        <v>415</v>
      </c>
      <c r="D41" s="29">
        <f t="shared" si="6"/>
        <v>415</v>
      </c>
      <c r="E41" s="29">
        <f t="shared" si="6"/>
        <v>415</v>
      </c>
      <c r="F41" s="29">
        <f t="shared" si="6"/>
        <v>415</v>
      </c>
      <c r="G41" s="29">
        <f t="shared" si="6"/>
        <v>415</v>
      </c>
      <c r="H41" s="29">
        <f t="shared" si="6"/>
        <v>415</v>
      </c>
      <c r="I41" s="29">
        <f t="shared" si="6"/>
        <v>415</v>
      </c>
      <c r="J41" s="29">
        <f t="shared" si="6"/>
        <v>415</v>
      </c>
      <c r="K41" s="29">
        <f t="shared" si="6"/>
        <v>415</v>
      </c>
      <c r="L41" s="29">
        <f t="shared" si="6"/>
        <v>415</v>
      </c>
      <c r="M41" s="30">
        <f t="shared" si="6"/>
        <v>415</v>
      </c>
    </row>
    <row r="42" spans="1:13" ht="21" customHeight="1" x14ac:dyDescent="0.25">
      <c r="A42" s="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</row>
    <row r="43" spans="1:13" ht="21" customHeight="1" x14ac:dyDescent="0.25">
      <c r="A43" s="18" t="s">
        <v>144</v>
      </c>
      <c r="B43" s="29">
        <f>B18-B41</f>
        <v>1585</v>
      </c>
      <c r="C43" s="29">
        <f t="shared" ref="C43:M43" si="7">C18-C41</f>
        <v>2585</v>
      </c>
      <c r="D43" s="29">
        <f t="shared" si="7"/>
        <v>2585</v>
      </c>
      <c r="E43" s="29">
        <f t="shared" si="7"/>
        <v>3585</v>
      </c>
      <c r="F43" s="29">
        <f t="shared" si="7"/>
        <v>3585</v>
      </c>
      <c r="G43" s="29">
        <f t="shared" si="7"/>
        <v>3585</v>
      </c>
      <c r="H43" s="29">
        <f t="shared" si="7"/>
        <v>4585</v>
      </c>
      <c r="I43" s="29">
        <f t="shared" si="7"/>
        <v>4585</v>
      </c>
      <c r="J43" s="29">
        <f t="shared" si="7"/>
        <v>4585</v>
      </c>
      <c r="K43" s="29">
        <f t="shared" si="7"/>
        <v>1738</v>
      </c>
      <c r="L43" s="29">
        <f t="shared" si="7"/>
        <v>1738</v>
      </c>
      <c r="M43" s="30">
        <f t="shared" si="7"/>
        <v>1738</v>
      </c>
    </row>
    <row r="44" spans="1:13" ht="21" customHeight="1" thickBot="1" x14ac:dyDescent="0.3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</row>
    <row r="45" spans="1:13" ht="21" customHeight="1" x14ac:dyDescent="0.25">
      <c r="A45" s="37" t="s">
        <v>148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</row>
    <row r="46" spans="1:13" ht="21" customHeight="1" x14ac:dyDescent="0.25">
      <c r="A46" s="10" t="s">
        <v>98</v>
      </c>
      <c r="B46" s="22">
        <f>B43</f>
        <v>1585</v>
      </c>
      <c r="C46" s="22">
        <f t="shared" ref="C46:M46" si="8">C43</f>
        <v>2585</v>
      </c>
      <c r="D46" s="22">
        <f t="shared" si="8"/>
        <v>2585</v>
      </c>
      <c r="E46" s="22">
        <f t="shared" si="8"/>
        <v>3585</v>
      </c>
      <c r="F46" s="22">
        <f t="shared" si="8"/>
        <v>3585</v>
      </c>
      <c r="G46" s="22">
        <f t="shared" si="8"/>
        <v>3585</v>
      </c>
      <c r="H46" s="22">
        <f t="shared" si="8"/>
        <v>4585</v>
      </c>
      <c r="I46" s="22">
        <f t="shared" si="8"/>
        <v>4585</v>
      </c>
      <c r="J46" s="22">
        <f t="shared" si="8"/>
        <v>4585</v>
      </c>
      <c r="K46" s="22">
        <f t="shared" si="8"/>
        <v>1738</v>
      </c>
      <c r="L46" s="22">
        <f t="shared" si="8"/>
        <v>1738</v>
      </c>
      <c r="M46" s="23">
        <f t="shared" si="8"/>
        <v>1738</v>
      </c>
    </row>
    <row r="47" spans="1:13" ht="21" customHeight="1" x14ac:dyDescent="0.25">
      <c r="A47" s="20" t="s">
        <v>145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3"/>
    </row>
    <row r="48" spans="1:13" ht="21" customHeight="1" x14ac:dyDescent="0.25">
      <c r="A48" s="21" t="s">
        <v>133</v>
      </c>
      <c r="B48" s="22">
        <f>B46*0.275</f>
        <v>435.87500000000006</v>
      </c>
      <c r="C48" s="22">
        <f t="shared" ref="C48:M48" si="9">C46*0.275</f>
        <v>710.87500000000011</v>
      </c>
      <c r="D48" s="22">
        <f t="shared" si="9"/>
        <v>710.87500000000011</v>
      </c>
      <c r="E48" s="22">
        <f t="shared" si="9"/>
        <v>985.87500000000011</v>
      </c>
      <c r="F48" s="22">
        <f t="shared" si="9"/>
        <v>985.87500000000011</v>
      </c>
      <c r="G48" s="22">
        <f t="shared" si="9"/>
        <v>985.87500000000011</v>
      </c>
      <c r="H48" s="22">
        <f t="shared" si="9"/>
        <v>1260.875</v>
      </c>
      <c r="I48" s="22">
        <f t="shared" si="9"/>
        <v>1260.875</v>
      </c>
      <c r="J48" s="22">
        <f t="shared" si="9"/>
        <v>1260.875</v>
      </c>
      <c r="K48" s="22">
        <f t="shared" si="9"/>
        <v>477.95000000000005</v>
      </c>
      <c r="L48" s="22">
        <f t="shared" si="9"/>
        <v>477.95000000000005</v>
      </c>
      <c r="M48" s="23">
        <f t="shared" si="9"/>
        <v>477.95000000000005</v>
      </c>
    </row>
    <row r="49" spans="1:13" ht="21" customHeight="1" x14ac:dyDescent="0.25">
      <c r="A49" s="13" t="s">
        <v>134</v>
      </c>
      <c r="B49" s="42">
        <f>400*52/12</f>
        <v>1733.3333333333333</v>
      </c>
      <c r="C49" s="42">
        <f t="shared" ref="C49:M49" si="10">400*52/12</f>
        <v>1733.3333333333333</v>
      </c>
      <c r="D49" s="42">
        <f t="shared" si="10"/>
        <v>1733.3333333333333</v>
      </c>
      <c r="E49" s="24">
        <f t="shared" si="10"/>
        <v>1733.3333333333333</v>
      </c>
      <c r="F49" s="24">
        <f t="shared" si="10"/>
        <v>1733.3333333333333</v>
      </c>
      <c r="G49" s="24">
        <f t="shared" si="10"/>
        <v>1733.3333333333333</v>
      </c>
      <c r="H49" s="24">
        <f t="shared" si="10"/>
        <v>1733.3333333333333</v>
      </c>
      <c r="I49" s="24">
        <f t="shared" si="10"/>
        <v>1733.3333333333333</v>
      </c>
      <c r="J49" s="24">
        <f t="shared" si="10"/>
        <v>1733.3333333333333</v>
      </c>
      <c r="K49" s="42">
        <f t="shared" si="10"/>
        <v>1733.3333333333333</v>
      </c>
      <c r="L49" s="42">
        <f t="shared" si="10"/>
        <v>1733.3333333333333</v>
      </c>
      <c r="M49" s="43">
        <f t="shared" si="10"/>
        <v>1733.3333333333333</v>
      </c>
    </row>
    <row r="50" spans="1:13" ht="21" customHeight="1" x14ac:dyDescent="0.25">
      <c r="A50" s="21" t="s">
        <v>135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/>
    </row>
    <row r="51" spans="1:13" ht="21" customHeight="1" x14ac:dyDescent="0.25">
      <c r="A51" s="21" t="s">
        <v>136</v>
      </c>
      <c r="B51" s="22">
        <v>200</v>
      </c>
      <c r="C51" s="22">
        <v>200</v>
      </c>
      <c r="D51" s="22">
        <v>200</v>
      </c>
      <c r="E51" s="22">
        <v>200</v>
      </c>
      <c r="F51" s="22">
        <v>200</v>
      </c>
      <c r="G51" s="22">
        <v>200</v>
      </c>
      <c r="H51" s="22">
        <v>200</v>
      </c>
      <c r="I51" s="22">
        <v>200</v>
      </c>
      <c r="J51" s="22">
        <v>200</v>
      </c>
      <c r="K51" s="22">
        <v>200</v>
      </c>
      <c r="L51" s="22">
        <v>200</v>
      </c>
      <c r="M51" s="23">
        <v>200</v>
      </c>
    </row>
    <row r="52" spans="1:13" ht="21" customHeight="1" x14ac:dyDescent="0.25">
      <c r="A52" s="26" t="s">
        <v>146</v>
      </c>
      <c r="B52" s="29">
        <f>SUM(B48:B51)</f>
        <v>2369.2083333333335</v>
      </c>
      <c r="C52" s="29">
        <f t="shared" ref="C52:M52" si="11">SUM(C48:C51)</f>
        <v>2644.2083333333335</v>
      </c>
      <c r="D52" s="29">
        <f t="shared" si="11"/>
        <v>2644.2083333333335</v>
      </c>
      <c r="E52" s="29">
        <f t="shared" si="11"/>
        <v>2919.2083333333335</v>
      </c>
      <c r="F52" s="29">
        <f t="shared" si="11"/>
        <v>2919.2083333333335</v>
      </c>
      <c r="G52" s="29">
        <f t="shared" si="11"/>
        <v>2919.2083333333335</v>
      </c>
      <c r="H52" s="29">
        <f t="shared" si="11"/>
        <v>3194.208333333333</v>
      </c>
      <c r="I52" s="29">
        <f t="shared" si="11"/>
        <v>3194.208333333333</v>
      </c>
      <c r="J52" s="29">
        <f t="shared" si="11"/>
        <v>3194.208333333333</v>
      </c>
      <c r="K52" s="29">
        <f t="shared" si="11"/>
        <v>2411.2833333333333</v>
      </c>
      <c r="L52" s="29">
        <f t="shared" si="11"/>
        <v>2411.2833333333333</v>
      </c>
      <c r="M52" s="30">
        <f t="shared" si="11"/>
        <v>2411.2833333333333</v>
      </c>
    </row>
    <row r="53" spans="1:13" ht="21" customHeight="1" x14ac:dyDescent="0.25">
      <c r="A53" s="1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/>
    </row>
    <row r="54" spans="1:13" ht="21" customHeight="1" x14ac:dyDescent="0.25">
      <c r="A54" s="18" t="s">
        <v>147</v>
      </c>
      <c r="B54" s="40">
        <f>B46-B52</f>
        <v>-784.20833333333348</v>
      </c>
      <c r="C54" s="40">
        <f t="shared" ref="C54:M54" si="12">C46-C52</f>
        <v>-59.208333333333485</v>
      </c>
      <c r="D54" s="40">
        <f t="shared" si="12"/>
        <v>-59.208333333333485</v>
      </c>
      <c r="E54" s="29">
        <f t="shared" si="12"/>
        <v>665.79166666666652</v>
      </c>
      <c r="F54" s="29">
        <f t="shared" si="12"/>
        <v>665.79166666666652</v>
      </c>
      <c r="G54" s="29">
        <f t="shared" si="12"/>
        <v>665.79166666666652</v>
      </c>
      <c r="H54" s="29">
        <f t="shared" si="12"/>
        <v>1390.791666666667</v>
      </c>
      <c r="I54" s="29">
        <f t="shared" si="12"/>
        <v>1390.791666666667</v>
      </c>
      <c r="J54" s="29">
        <f t="shared" si="12"/>
        <v>1390.791666666667</v>
      </c>
      <c r="K54" s="40">
        <f t="shared" si="12"/>
        <v>-673.2833333333333</v>
      </c>
      <c r="L54" s="40">
        <f t="shared" si="12"/>
        <v>-673.2833333333333</v>
      </c>
      <c r="M54" s="41">
        <f t="shared" si="12"/>
        <v>-673.2833333333333</v>
      </c>
    </row>
    <row r="55" spans="1:13" ht="21" customHeight="1" thickBot="1" x14ac:dyDescent="0.3">
      <c r="A55" s="3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</row>
  </sheetData>
  <pageMargins left="0.23622047244094491" right="0.23622047244094491" top="0.74803149606299213" bottom="0.74803149606299213" header="0.31496062992125984" footer="0.31496062992125984"/>
  <pageSetup paperSize="9" scale="86" fitToHeight="4" orientation="landscape" r:id="rId1"/>
  <rowBreaks count="2" manualBreakCount="2">
    <brk id="19" max="16383" man="1"/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zoomScaleNormal="100" workbookViewId="0">
      <selection activeCell="A4" sqref="A4"/>
    </sheetView>
  </sheetViews>
  <sheetFormatPr defaultRowHeight="16.5" x14ac:dyDescent="0.3"/>
  <cols>
    <col min="1" max="1" width="76.5703125" style="46" bestFit="1" customWidth="1"/>
    <col min="2" max="6" width="13.140625" style="46" customWidth="1"/>
    <col min="7" max="16384" width="9.140625" style="46"/>
  </cols>
  <sheetData>
    <row r="1" spans="1:6" ht="20.25" x14ac:dyDescent="0.3">
      <c r="A1" s="45" t="s">
        <v>179</v>
      </c>
    </row>
    <row r="2" spans="1:6" x14ac:dyDescent="0.3">
      <c r="A2" s="164" t="s">
        <v>189</v>
      </c>
    </row>
    <row r="4" spans="1:6" ht="18" customHeight="1" thickBot="1" x14ac:dyDescent="0.35">
      <c r="A4" s="167" t="s">
        <v>193</v>
      </c>
    </row>
    <row r="5" spans="1:6" ht="24" customHeight="1" x14ac:dyDescent="0.3">
      <c r="A5" s="50" t="s">
        <v>18</v>
      </c>
      <c r="B5" s="51"/>
      <c r="C5" s="51"/>
      <c r="D5" s="51"/>
      <c r="E5" s="51"/>
      <c r="F5" s="52"/>
    </row>
    <row r="6" spans="1:6" ht="34.5" customHeight="1" x14ac:dyDescent="0.3">
      <c r="A6" s="53" t="s">
        <v>19</v>
      </c>
      <c r="B6" s="172"/>
      <c r="C6" s="173"/>
      <c r="D6" s="173"/>
      <c r="E6" s="173"/>
      <c r="F6" s="174"/>
    </row>
    <row r="7" spans="1:6" ht="18" customHeight="1" x14ac:dyDescent="0.3">
      <c r="A7" s="53" t="s">
        <v>28</v>
      </c>
      <c r="B7" s="175"/>
      <c r="C7" s="176"/>
      <c r="D7" s="176"/>
      <c r="E7" s="176"/>
      <c r="F7" s="177"/>
    </row>
    <row r="8" spans="1:6" ht="25.5" customHeight="1" x14ac:dyDescent="0.3">
      <c r="A8" s="54" t="s">
        <v>183</v>
      </c>
      <c r="B8" s="55"/>
      <c r="C8" s="55"/>
      <c r="D8" s="55"/>
      <c r="E8" s="55"/>
      <c r="F8" s="56"/>
    </row>
    <row r="9" spans="1:6" ht="25.5" customHeight="1" x14ac:dyDescent="0.3">
      <c r="A9" s="57" t="s">
        <v>0</v>
      </c>
      <c r="B9" s="58"/>
      <c r="C9" s="58"/>
      <c r="D9" s="58"/>
      <c r="E9" s="58"/>
      <c r="F9" s="59"/>
    </row>
    <row r="10" spans="1:6" ht="25.5" customHeight="1" x14ac:dyDescent="0.3">
      <c r="A10" s="60" t="s">
        <v>1</v>
      </c>
      <c r="B10" s="61"/>
      <c r="C10" s="61"/>
      <c r="D10" s="61"/>
      <c r="E10" s="61"/>
      <c r="F10" s="62"/>
    </row>
    <row r="11" spans="1:6" ht="25.5" customHeight="1" x14ac:dyDescent="0.3">
      <c r="A11" s="63"/>
      <c r="B11" s="61"/>
      <c r="C11" s="61"/>
      <c r="D11" s="61"/>
      <c r="E11" s="61"/>
      <c r="F11" s="62"/>
    </row>
    <row r="12" spans="1:6" ht="25.5" customHeight="1" x14ac:dyDescent="0.3">
      <c r="A12" s="63"/>
      <c r="B12" s="61"/>
      <c r="C12" s="61"/>
      <c r="D12" s="61"/>
      <c r="E12" s="61"/>
      <c r="F12" s="62"/>
    </row>
    <row r="13" spans="1:6" ht="25.5" customHeight="1" x14ac:dyDescent="0.3">
      <c r="A13" s="63"/>
      <c r="B13" s="61"/>
      <c r="C13" s="61"/>
      <c r="D13" s="61"/>
      <c r="E13" s="61"/>
      <c r="F13" s="62"/>
    </row>
    <row r="14" spans="1:6" ht="25.5" customHeight="1" x14ac:dyDescent="0.3">
      <c r="A14" s="63"/>
      <c r="B14" s="61"/>
      <c r="C14" s="61"/>
      <c r="D14" s="61"/>
      <c r="E14" s="61"/>
      <c r="F14" s="62"/>
    </row>
    <row r="15" spans="1:6" ht="25.5" customHeight="1" x14ac:dyDescent="0.3">
      <c r="A15" s="63"/>
      <c r="B15" s="61"/>
      <c r="C15" s="61"/>
      <c r="D15" s="61"/>
      <c r="E15" s="61"/>
      <c r="F15" s="62"/>
    </row>
    <row r="16" spans="1:6" ht="25.5" customHeight="1" x14ac:dyDescent="0.3">
      <c r="A16" s="63"/>
      <c r="B16" s="61"/>
      <c r="C16" s="61"/>
      <c r="D16" s="61"/>
      <c r="E16" s="61"/>
      <c r="F16" s="62"/>
    </row>
    <row r="17" spans="1:6" ht="25.5" customHeight="1" x14ac:dyDescent="0.3">
      <c r="A17" s="63"/>
      <c r="B17" s="61"/>
      <c r="C17" s="61"/>
      <c r="D17" s="61"/>
      <c r="E17" s="61"/>
      <c r="F17" s="62"/>
    </row>
    <row r="18" spans="1:6" ht="25.5" customHeight="1" x14ac:dyDescent="0.3">
      <c r="A18" s="63"/>
      <c r="B18" s="61"/>
      <c r="C18" s="61"/>
      <c r="D18" s="61"/>
      <c r="E18" s="61"/>
      <c r="F18" s="62"/>
    </row>
    <row r="19" spans="1:6" ht="25.5" customHeight="1" x14ac:dyDescent="0.3">
      <c r="A19" s="64" t="s">
        <v>26</v>
      </c>
      <c r="B19" s="58"/>
      <c r="C19" s="58"/>
      <c r="D19" s="58"/>
      <c r="E19" s="58"/>
      <c r="F19" s="59"/>
    </row>
    <row r="20" spans="1:6" ht="25.5" customHeight="1" x14ac:dyDescent="0.3">
      <c r="A20" s="64" t="s">
        <v>27</v>
      </c>
      <c r="B20" s="58"/>
      <c r="C20" s="58"/>
      <c r="D20" s="58"/>
      <c r="E20" s="58"/>
      <c r="F20" s="59"/>
    </row>
    <row r="21" spans="1:6" ht="25.5" customHeight="1" thickBot="1" x14ac:dyDescent="0.35">
      <c r="A21" s="65" t="s">
        <v>29</v>
      </c>
      <c r="B21" s="162" t="s">
        <v>127</v>
      </c>
      <c r="C21" s="162" t="s">
        <v>127</v>
      </c>
      <c r="D21" s="162" t="s">
        <v>127</v>
      </c>
      <c r="E21" s="162" t="s">
        <v>127</v>
      </c>
      <c r="F21" s="163" t="s">
        <v>127</v>
      </c>
    </row>
    <row r="22" spans="1:6" ht="9" customHeight="1" x14ac:dyDescent="0.3"/>
    <row r="23" spans="1:6" x14ac:dyDescent="0.3">
      <c r="A23" s="47" t="s">
        <v>188</v>
      </c>
    </row>
    <row r="24" spans="1:6" ht="25.5" customHeight="1" thickBot="1" x14ac:dyDescent="0.35">
      <c r="A24" s="65" t="s">
        <v>185</v>
      </c>
      <c r="B24" s="162" t="s">
        <v>127</v>
      </c>
      <c r="C24" s="162" t="s">
        <v>127</v>
      </c>
      <c r="D24" s="162" t="s">
        <v>127</v>
      </c>
      <c r="E24" s="162" t="s">
        <v>127</v>
      </c>
      <c r="F24" s="163" t="s">
        <v>127</v>
      </c>
    </row>
    <row r="25" spans="1:6" x14ac:dyDescent="0.3">
      <c r="A25" s="161" t="s">
        <v>184</v>
      </c>
    </row>
    <row r="26" spans="1:6" ht="9" customHeight="1" x14ac:dyDescent="0.3"/>
    <row r="27" spans="1:6" ht="25.5" customHeight="1" thickBot="1" x14ac:dyDescent="0.35">
      <c r="A27" s="65" t="s">
        <v>186</v>
      </c>
      <c r="B27" s="162" t="s">
        <v>127</v>
      </c>
      <c r="C27" s="162" t="s">
        <v>127</v>
      </c>
      <c r="D27" s="162" t="s">
        <v>127</v>
      </c>
      <c r="E27" s="162" t="s">
        <v>127</v>
      </c>
      <c r="F27" s="163" t="s">
        <v>127</v>
      </c>
    </row>
    <row r="28" spans="1:6" ht="9" customHeight="1" x14ac:dyDescent="0.3"/>
    <row r="29" spans="1:6" ht="25.5" customHeight="1" thickBot="1" x14ac:dyDescent="0.35">
      <c r="A29" s="65" t="s">
        <v>187</v>
      </c>
      <c r="F29" s="163" t="s">
        <v>127</v>
      </c>
    </row>
  </sheetData>
  <mergeCells count="2">
    <mergeCell ref="B6:F6"/>
    <mergeCell ref="B7:F7"/>
  </mergeCells>
  <pageMargins left="0.7" right="0.7" top="0.75" bottom="0.75" header="0.3" footer="0.3"/>
  <pageSetup paperSize="9" scale="78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47"/>
  <sheetViews>
    <sheetView topLeftCell="A19" workbookViewId="0">
      <selection activeCell="H35" sqref="H35"/>
    </sheetView>
  </sheetViews>
  <sheetFormatPr defaultRowHeight="16.5" x14ac:dyDescent="0.3"/>
  <cols>
    <col min="1" max="1" width="5.28515625" style="46" customWidth="1"/>
    <col min="2" max="2" width="12.42578125" style="47" customWidth="1"/>
    <col min="3" max="3" width="84" style="46" bestFit="1" customWidth="1"/>
    <col min="4" max="4" width="12.28515625" style="46" customWidth="1"/>
    <col min="5" max="7" width="10.42578125" style="46" bestFit="1" customWidth="1"/>
    <col min="8" max="16384" width="9.140625" style="46"/>
  </cols>
  <sheetData>
    <row r="1" spans="2:4" ht="20.25" x14ac:dyDescent="0.3">
      <c r="B1" s="45" t="s">
        <v>180</v>
      </c>
    </row>
    <row r="2" spans="2:4" x14ac:dyDescent="0.3">
      <c r="B2" s="47" t="s">
        <v>158</v>
      </c>
    </row>
    <row r="5" spans="2:4" x14ac:dyDescent="0.3">
      <c r="D5" s="138" t="s">
        <v>198</v>
      </c>
    </row>
    <row r="6" spans="2:4" ht="17.25" thickBot="1" x14ac:dyDescent="0.35">
      <c r="B6" s="167" t="s">
        <v>193</v>
      </c>
      <c r="C6" s="67"/>
      <c r="D6" s="68" t="s">
        <v>37</v>
      </c>
    </row>
    <row r="7" spans="2:4" ht="21.75" customHeight="1" thickBot="1" x14ac:dyDescent="0.35">
      <c r="B7" s="132" t="s">
        <v>20</v>
      </c>
      <c r="C7" s="136" t="s">
        <v>34</v>
      </c>
      <c r="D7" s="137">
        <v>1</v>
      </c>
    </row>
    <row r="8" spans="2:4" x14ac:dyDescent="0.3">
      <c r="B8" s="130"/>
      <c r="C8" s="131"/>
      <c r="D8" s="131"/>
    </row>
    <row r="9" spans="2:4" ht="21.75" customHeight="1" x14ac:dyDescent="0.3">
      <c r="B9" s="145" t="s">
        <v>21</v>
      </c>
      <c r="C9" s="146" t="s">
        <v>201</v>
      </c>
      <c r="D9" s="146"/>
    </row>
    <row r="10" spans="2:4" ht="21.75" customHeight="1" x14ac:dyDescent="0.3">
      <c r="B10" s="70"/>
      <c r="C10" s="71" t="s">
        <v>32</v>
      </c>
      <c r="D10" s="71"/>
    </row>
    <row r="11" spans="2:4" ht="21.75" customHeight="1" x14ac:dyDescent="0.3">
      <c r="B11" s="70"/>
      <c r="C11" s="72" t="s">
        <v>206</v>
      </c>
      <c r="D11" s="71">
        <v>10000</v>
      </c>
    </row>
    <row r="12" spans="2:4" ht="21.75" customHeight="1" x14ac:dyDescent="0.3">
      <c r="B12" s="70"/>
      <c r="C12" s="72" t="s">
        <v>10</v>
      </c>
      <c r="D12" s="71">
        <f>80*12</f>
        <v>960</v>
      </c>
    </row>
    <row r="13" spans="2:4" ht="21.75" customHeight="1" x14ac:dyDescent="0.3">
      <c r="B13" s="70"/>
      <c r="C13" s="72" t="s">
        <v>15</v>
      </c>
      <c r="D13" s="71">
        <v>120</v>
      </c>
    </row>
    <row r="14" spans="2:4" ht="21.75" customHeight="1" x14ac:dyDescent="0.3">
      <c r="B14" s="70"/>
      <c r="C14" s="72" t="s">
        <v>14</v>
      </c>
      <c r="D14" s="71">
        <v>3000</v>
      </c>
    </row>
    <row r="15" spans="2:4" ht="21.75" customHeight="1" x14ac:dyDescent="0.3">
      <c r="B15" s="70"/>
      <c r="C15" s="72" t="s">
        <v>12</v>
      </c>
      <c r="D15" s="71">
        <v>15000</v>
      </c>
    </row>
    <row r="16" spans="2:4" ht="21.75" customHeight="1" x14ac:dyDescent="0.3">
      <c r="B16" s="70"/>
      <c r="C16" s="72" t="s">
        <v>6</v>
      </c>
      <c r="D16" s="71">
        <v>5000</v>
      </c>
    </row>
    <row r="17" spans="2:4" ht="21.75" customHeight="1" x14ac:dyDescent="0.3">
      <c r="B17" s="70"/>
      <c r="C17" s="72" t="s">
        <v>3</v>
      </c>
      <c r="D17" s="71">
        <v>4000</v>
      </c>
    </row>
    <row r="18" spans="2:4" ht="21.75" customHeight="1" x14ac:dyDescent="0.3">
      <c r="B18" s="70"/>
      <c r="C18" s="72" t="s">
        <v>8</v>
      </c>
      <c r="D18" s="71">
        <v>2000</v>
      </c>
    </row>
    <row r="19" spans="2:4" ht="21.75" customHeight="1" x14ac:dyDescent="0.3">
      <c r="B19" s="70"/>
      <c r="C19" s="72" t="s">
        <v>11</v>
      </c>
      <c r="D19" s="71">
        <v>10000</v>
      </c>
    </row>
    <row r="20" spans="2:4" ht="21.75" customHeight="1" x14ac:dyDescent="0.3">
      <c r="B20" s="70"/>
      <c r="C20" s="72" t="s">
        <v>9</v>
      </c>
      <c r="D20" s="71">
        <v>3600</v>
      </c>
    </row>
    <row r="21" spans="2:4" ht="21.75" customHeight="1" x14ac:dyDescent="0.3">
      <c r="B21" s="70"/>
      <c r="C21" s="72" t="s">
        <v>2</v>
      </c>
      <c r="D21" s="71">
        <f>2500*12</f>
        <v>30000</v>
      </c>
    </row>
    <row r="22" spans="2:4" ht="21.75" customHeight="1" x14ac:dyDescent="0.3">
      <c r="B22" s="70"/>
      <c r="C22" s="72" t="s">
        <v>7</v>
      </c>
      <c r="D22" s="71">
        <f>500*12</f>
        <v>6000</v>
      </c>
    </row>
    <row r="23" spans="2:4" ht="21.75" customHeight="1" x14ac:dyDescent="0.3">
      <c r="B23" s="70"/>
      <c r="C23" s="72" t="s">
        <v>31</v>
      </c>
      <c r="D23" s="71">
        <f>D24*0.095</f>
        <v>19950</v>
      </c>
    </row>
    <row r="24" spans="2:4" ht="21.75" customHeight="1" x14ac:dyDescent="0.3">
      <c r="B24" s="70"/>
      <c r="C24" s="72" t="s">
        <v>4</v>
      </c>
      <c r="D24" s="71">
        <f>60000+60000+50000+40000</f>
        <v>210000</v>
      </c>
    </row>
    <row r="25" spans="2:4" ht="21.75" customHeight="1" x14ac:dyDescent="0.3">
      <c r="B25" s="70"/>
      <c r="C25" s="72" t="s">
        <v>5</v>
      </c>
      <c r="D25" s="71">
        <f>500*4</f>
        <v>2000</v>
      </c>
    </row>
    <row r="26" spans="2:4" ht="21.75" customHeight="1" x14ac:dyDescent="0.3">
      <c r="B26" s="70"/>
      <c r="C26" s="72" t="s">
        <v>13</v>
      </c>
      <c r="D26" s="71">
        <v>3000</v>
      </c>
    </row>
    <row r="27" spans="2:4" ht="21.75" customHeight="1" x14ac:dyDescent="0.3">
      <c r="B27" s="70"/>
      <c r="C27" s="72" t="s">
        <v>205</v>
      </c>
      <c r="D27" s="71">
        <f>1500*12</f>
        <v>18000</v>
      </c>
    </row>
    <row r="28" spans="2:4" ht="21.75" customHeight="1" x14ac:dyDescent="0.3">
      <c r="B28" s="70"/>
      <c r="C28" s="72"/>
      <c r="D28" s="71"/>
    </row>
    <row r="29" spans="2:4" ht="21.75" customHeight="1" x14ac:dyDescent="0.3">
      <c r="B29" s="70"/>
      <c r="C29" s="72"/>
      <c r="D29" s="71"/>
    </row>
    <row r="30" spans="2:4" ht="21.75" customHeight="1" thickBot="1" x14ac:dyDescent="0.35">
      <c r="B30" s="70"/>
      <c r="C30" s="72"/>
      <c r="D30" s="71"/>
    </row>
    <row r="31" spans="2:4" ht="21.75" customHeight="1" thickBot="1" x14ac:dyDescent="0.35">
      <c r="B31" s="132" t="s">
        <v>21</v>
      </c>
      <c r="C31" s="133" t="s">
        <v>157</v>
      </c>
      <c r="D31" s="134">
        <f>SUM(D10:D30)</f>
        <v>342630</v>
      </c>
    </row>
    <row r="32" spans="2:4" x14ac:dyDescent="0.3">
      <c r="B32" s="130"/>
      <c r="C32" s="135"/>
      <c r="D32" s="131"/>
    </row>
    <row r="33" spans="2:7" ht="21.75" customHeight="1" x14ac:dyDescent="0.3">
      <c r="B33" s="145" t="s">
        <v>22</v>
      </c>
      <c r="C33" s="146" t="s">
        <v>202</v>
      </c>
      <c r="D33" s="146"/>
    </row>
    <row r="34" spans="2:7" ht="21.75" customHeight="1" x14ac:dyDescent="0.3">
      <c r="B34" s="70"/>
      <c r="C34" s="71" t="s">
        <v>23</v>
      </c>
      <c r="D34" s="71">
        <f>30000</f>
        <v>30000</v>
      </c>
    </row>
    <row r="35" spans="2:7" ht="21.75" customHeight="1" x14ac:dyDescent="0.3">
      <c r="B35" s="70"/>
      <c r="C35" s="71" t="s">
        <v>203</v>
      </c>
      <c r="D35" s="71">
        <v>10000</v>
      </c>
    </row>
    <row r="36" spans="2:7" ht="21.75" customHeight="1" x14ac:dyDescent="0.3">
      <c r="B36" s="70"/>
      <c r="C36" s="129" t="s">
        <v>204</v>
      </c>
      <c r="D36" s="71">
        <v>10000</v>
      </c>
    </row>
    <row r="37" spans="2:7" ht="21.75" customHeight="1" x14ac:dyDescent="0.3">
      <c r="B37" s="128"/>
      <c r="C37" s="129"/>
      <c r="D37" s="129"/>
    </row>
    <row r="38" spans="2:7" ht="21.75" customHeight="1" x14ac:dyDescent="0.3">
      <c r="B38" s="148" t="s">
        <v>161</v>
      </c>
      <c r="C38" s="149" t="s">
        <v>146</v>
      </c>
      <c r="D38" s="149">
        <f>SUM(D34:D37)</f>
        <v>50000</v>
      </c>
    </row>
    <row r="39" spans="2:7" ht="9.75" customHeight="1" thickBot="1" x14ac:dyDescent="0.35">
      <c r="B39" s="128"/>
      <c r="C39" s="129"/>
      <c r="D39" s="129"/>
    </row>
    <row r="40" spans="2:7" ht="21.75" customHeight="1" x14ac:dyDescent="0.3">
      <c r="B40" s="142" t="s">
        <v>22</v>
      </c>
      <c r="C40" s="143" t="s">
        <v>194</v>
      </c>
      <c r="D40" s="153">
        <f>D38</f>
        <v>50000</v>
      </c>
    </row>
    <row r="41" spans="2:7" ht="17.25" thickBot="1" x14ac:dyDescent="0.35">
      <c r="B41" s="144"/>
      <c r="C41" s="144"/>
      <c r="D41" s="154"/>
    </row>
    <row r="42" spans="2:7" ht="21.75" customHeight="1" thickBot="1" x14ac:dyDescent="0.35">
      <c r="B42" s="132" t="s">
        <v>25</v>
      </c>
      <c r="C42" s="133" t="s">
        <v>178</v>
      </c>
      <c r="D42" s="157">
        <f>D31+D40</f>
        <v>392630</v>
      </c>
    </row>
    <row r="43" spans="2:7" x14ac:dyDescent="0.3">
      <c r="B43" s="70"/>
      <c r="C43" s="71"/>
      <c r="D43" s="156"/>
    </row>
    <row r="44" spans="2:7" ht="21.75" customHeight="1" x14ac:dyDescent="0.3">
      <c r="B44" s="145" t="s">
        <v>24</v>
      </c>
      <c r="C44" s="146" t="s">
        <v>35</v>
      </c>
      <c r="D44" s="155"/>
    </row>
    <row r="45" spans="2:7" ht="21.75" customHeight="1" x14ac:dyDescent="0.3">
      <c r="B45" s="70"/>
      <c r="C45" s="73" t="s">
        <v>36</v>
      </c>
      <c r="D45" s="156"/>
      <c r="F45" s="158"/>
      <c r="G45" s="158"/>
    </row>
    <row r="46" spans="2:7" ht="9.75" customHeight="1" thickBot="1" x14ac:dyDescent="0.35">
      <c r="B46" s="70"/>
      <c r="C46" s="73"/>
      <c r="D46" s="156"/>
      <c r="F46" s="158"/>
    </row>
    <row r="47" spans="2:7" ht="21.75" customHeight="1" thickBot="1" x14ac:dyDescent="0.35">
      <c r="B47" s="132" t="s">
        <v>24</v>
      </c>
      <c r="C47" s="133" t="s">
        <v>190</v>
      </c>
      <c r="D47" s="157">
        <f>D42/D7</f>
        <v>392630</v>
      </c>
      <c r="E47" s="158"/>
    </row>
  </sheetData>
  <sheetProtection algorithmName="SHA-512" hashValue="EQiSd1TH6ZSrQCLdV8sanm8r8NBZrw7lzos6arSe/0LGMVdpC94grRL3kbkaIvTj2Ea2MoFFBRL7baUncGbTtg==" saltValue="uaa5YMndIYxuoFH14BZHAA==" spinCount="100000" sheet="1" objects="1" scenarios="1"/>
  <protectedRanges>
    <protectedRange sqref="B10:D30 B34:D37 B45:D45" name="Range1"/>
  </protectedRanges>
  <sortState xmlns:xlrd2="http://schemas.microsoft.com/office/spreadsheetml/2017/richdata2" ref="C6:C21">
    <sortCondition ref="C6"/>
  </sortState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3"/>
  <sheetViews>
    <sheetView workbookViewId="0">
      <selection activeCell="C13" sqref="C13:C14"/>
    </sheetView>
  </sheetViews>
  <sheetFormatPr defaultRowHeight="16.5" x14ac:dyDescent="0.3"/>
  <cols>
    <col min="1" max="2" width="38.5703125" style="46" customWidth="1"/>
    <col min="3" max="3" width="36.42578125" style="46" customWidth="1"/>
    <col min="4" max="4" width="9.140625" style="139"/>
    <col min="5" max="16384" width="9.140625" style="46"/>
  </cols>
  <sheetData>
    <row r="1" spans="1:3" ht="20.25" x14ac:dyDescent="0.3">
      <c r="A1" s="45" t="s">
        <v>105</v>
      </c>
    </row>
    <row r="5" spans="1:3" x14ac:dyDescent="0.3">
      <c r="A5" s="167" t="s">
        <v>193</v>
      </c>
    </row>
    <row r="6" spans="1:3" ht="40.5" x14ac:dyDescent="0.3">
      <c r="A6" s="74"/>
      <c r="B6" s="75" t="s">
        <v>94</v>
      </c>
      <c r="C6" s="75" t="s">
        <v>99</v>
      </c>
    </row>
    <row r="7" spans="1:3" ht="39" customHeight="1" x14ac:dyDescent="0.3">
      <c r="A7" s="76" t="s">
        <v>95</v>
      </c>
      <c r="B7" s="178"/>
      <c r="C7" s="180">
        <f>'1. Break Even Calc Worksheet'!D47/12</f>
        <v>32719.166666666668</v>
      </c>
    </row>
    <row r="8" spans="1:3" ht="19.5" customHeight="1" x14ac:dyDescent="0.3">
      <c r="A8" s="140" t="s">
        <v>167</v>
      </c>
      <c r="B8" s="179"/>
      <c r="C8" s="181"/>
    </row>
    <row r="9" spans="1:3" ht="39" customHeight="1" x14ac:dyDescent="0.3">
      <c r="A9" s="76" t="s">
        <v>97</v>
      </c>
      <c r="B9" s="188"/>
      <c r="C9" s="180">
        <f>'1. Break Even Calc Worksheet'!D31/12</f>
        <v>28552.5</v>
      </c>
    </row>
    <row r="10" spans="1:3" ht="19.5" customHeight="1" x14ac:dyDescent="0.3">
      <c r="A10" s="140" t="s">
        <v>168</v>
      </c>
      <c r="B10" s="179"/>
      <c r="C10" s="181"/>
    </row>
    <row r="11" spans="1:3" ht="39" customHeight="1" x14ac:dyDescent="0.3">
      <c r="A11" s="78" t="s">
        <v>98</v>
      </c>
      <c r="B11" s="182"/>
      <c r="C11" s="184">
        <f>C7-C9</f>
        <v>4166.6666666666679</v>
      </c>
    </row>
    <row r="12" spans="1:3" ht="19.5" customHeight="1" x14ac:dyDescent="0.3">
      <c r="A12" s="141" t="s">
        <v>199</v>
      </c>
      <c r="B12" s="183"/>
      <c r="C12" s="185"/>
    </row>
    <row r="13" spans="1:3" ht="36" customHeight="1" x14ac:dyDescent="0.3">
      <c r="A13" s="78" t="s">
        <v>160</v>
      </c>
      <c r="B13" s="186"/>
      <c r="C13" s="187">
        <f>'1. Break Even Calc Worksheet'!D40/12</f>
        <v>4166.666666666667</v>
      </c>
    </row>
    <row r="14" spans="1:3" ht="25.5" x14ac:dyDescent="0.3">
      <c r="A14" s="141" t="s">
        <v>169</v>
      </c>
      <c r="B14" s="186"/>
      <c r="C14" s="187"/>
    </row>
    <row r="16" spans="1:3" x14ac:dyDescent="0.3">
      <c r="A16" s="80" t="s">
        <v>111</v>
      </c>
    </row>
    <row r="18" spans="1:3" ht="34.5" customHeight="1" x14ac:dyDescent="0.3">
      <c r="A18" s="81" t="s">
        <v>108</v>
      </c>
      <c r="B18" s="81"/>
      <c r="C18" s="81"/>
    </row>
    <row r="19" spans="1:3" ht="34.5" customHeight="1" x14ac:dyDescent="0.3"/>
    <row r="20" spans="1:3" ht="34.5" customHeight="1" x14ac:dyDescent="0.3">
      <c r="A20" s="81" t="s">
        <v>109</v>
      </c>
      <c r="B20" s="81"/>
      <c r="C20" s="81"/>
    </row>
    <row r="21" spans="1:3" ht="34.5" customHeight="1" x14ac:dyDescent="0.3"/>
    <row r="22" spans="1:3" ht="34.5" customHeight="1" x14ac:dyDescent="0.3">
      <c r="A22" s="81" t="s">
        <v>110</v>
      </c>
      <c r="B22" s="81"/>
      <c r="C22" s="81"/>
    </row>
    <row r="23" spans="1:3" ht="39.75" customHeight="1" x14ac:dyDescent="0.3"/>
  </sheetData>
  <sheetProtection algorithmName="SHA-512" hashValue="+kueph5DynZdjfO8hYRBu7K7zYFa9z1sWABKEz3OQ8e6ymAl13u+4/w8v0uJWQwWxVFvM8c0lNVyM1z0hoNZkQ==" saltValue="9m11b85J5Ss7KI4joMjs0A==" spinCount="100000" sheet="1" objects="1" scenarios="1"/>
  <protectedRanges>
    <protectedRange sqref="B7:B14 A19:C19 B18:C18 B20:C20 A21:C21 C22 A23:C23" name="Range1"/>
  </protectedRanges>
  <mergeCells count="8">
    <mergeCell ref="B7:B8"/>
    <mergeCell ref="C7:C8"/>
    <mergeCell ref="B11:B12"/>
    <mergeCell ref="C11:C12"/>
    <mergeCell ref="B13:B14"/>
    <mergeCell ref="C13:C14"/>
    <mergeCell ref="B9:B10"/>
    <mergeCell ref="C9:C10"/>
  </mergeCells>
  <pageMargins left="0.70866141732283461" right="0.70866141732283461" top="0.74803149606299213" bottom="0.74803149606299213" header="0.31496062992125984" footer="0.31496062992125984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8"/>
  <sheetViews>
    <sheetView tabSelected="1" topLeftCell="A22" zoomScaleNormal="100" workbookViewId="0">
      <selection activeCell="J16" sqref="J16"/>
    </sheetView>
  </sheetViews>
  <sheetFormatPr defaultRowHeight="16.5" x14ac:dyDescent="0.3"/>
  <cols>
    <col min="1" max="1" width="13" style="46" customWidth="1"/>
    <col min="2" max="2" width="15" style="46" customWidth="1"/>
    <col min="3" max="16384" width="9.140625" style="46"/>
  </cols>
  <sheetData>
    <row r="1" spans="1:9" ht="20.25" x14ac:dyDescent="0.3">
      <c r="A1" s="45" t="s">
        <v>106</v>
      </c>
    </row>
    <row r="2" spans="1:9" ht="20.25" x14ac:dyDescent="0.3">
      <c r="A2" s="45"/>
    </row>
    <row r="3" spans="1:9" x14ac:dyDescent="0.3">
      <c r="A3" s="189" t="s">
        <v>192</v>
      </c>
      <c r="B3" s="189"/>
      <c r="C3" s="189"/>
      <c r="D3" s="189"/>
    </row>
    <row r="4" spans="1:9" x14ac:dyDescent="0.3">
      <c r="A4" s="189"/>
      <c r="B4" s="189"/>
      <c r="C4" s="189"/>
      <c r="D4" s="189"/>
    </row>
    <row r="5" spans="1:9" x14ac:dyDescent="0.3">
      <c r="A5" s="166"/>
      <c r="B5" s="166"/>
      <c r="C5" s="166"/>
      <c r="D5" s="166"/>
    </row>
    <row r="6" spans="1:9" x14ac:dyDescent="0.3">
      <c r="A6" s="83" t="s">
        <v>47</v>
      </c>
      <c r="B6" s="67"/>
      <c r="C6" s="67"/>
      <c r="D6" s="67"/>
      <c r="E6" s="67"/>
      <c r="F6" s="67"/>
      <c r="G6" s="67"/>
      <c r="H6" s="67"/>
      <c r="I6" s="67"/>
    </row>
    <row r="7" spans="1:9" x14ac:dyDescent="0.3">
      <c r="A7" s="67"/>
      <c r="B7" s="67"/>
      <c r="C7" s="67"/>
      <c r="D7" s="67"/>
      <c r="E7" s="67"/>
      <c r="F7" s="67"/>
      <c r="G7" s="67"/>
      <c r="H7" s="67"/>
      <c r="I7" s="67"/>
    </row>
    <row r="8" spans="1:9" x14ac:dyDescent="0.3">
      <c r="A8" s="150" t="s">
        <v>177</v>
      </c>
      <c r="B8" s="67"/>
      <c r="C8" s="67"/>
      <c r="D8" s="67"/>
      <c r="E8" s="67"/>
      <c r="F8" s="67"/>
      <c r="G8" s="67"/>
      <c r="H8" s="67"/>
      <c r="I8" s="67"/>
    </row>
    <row r="9" spans="1:9" x14ac:dyDescent="0.3">
      <c r="A9" s="66" t="s">
        <v>171</v>
      </c>
      <c r="B9" s="67" t="s">
        <v>174</v>
      </c>
      <c r="C9" s="67"/>
      <c r="D9" s="67"/>
      <c r="E9" s="67"/>
      <c r="F9" s="67"/>
      <c r="G9" s="67"/>
      <c r="H9" s="67"/>
      <c r="I9" s="67"/>
    </row>
    <row r="10" spans="1:9" ht="24.75" customHeight="1" x14ac:dyDescent="0.3">
      <c r="A10" s="66"/>
      <c r="B10" s="86"/>
      <c r="C10" s="86"/>
      <c r="D10" s="86"/>
      <c r="E10" s="86"/>
      <c r="F10" s="86"/>
      <c r="G10" s="86"/>
      <c r="H10" s="86"/>
      <c r="I10" s="86"/>
    </row>
    <row r="11" spans="1:9" ht="24.75" customHeight="1" x14ac:dyDescent="0.3">
      <c r="A11" s="66"/>
      <c r="B11" s="159"/>
      <c r="C11" s="159"/>
      <c r="D11" s="159"/>
      <c r="E11" s="159"/>
      <c r="F11" s="159"/>
      <c r="G11" s="159"/>
      <c r="H11" s="159"/>
      <c r="I11" s="86"/>
    </row>
    <row r="12" spans="1:9" ht="24.75" customHeight="1" x14ac:dyDescent="0.3">
      <c r="A12" s="66"/>
      <c r="B12" s="159"/>
      <c r="C12" s="159"/>
      <c r="D12" s="159"/>
      <c r="E12" s="159"/>
      <c r="F12" s="159"/>
      <c r="G12" s="159"/>
      <c r="H12" s="159"/>
      <c r="I12" s="86"/>
    </row>
    <row r="13" spans="1:9" ht="24.75" customHeight="1" x14ac:dyDescent="0.3">
      <c r="A13" s="66"/>
      <c r="B13" s="67"/>
      <c r="C13" s="67"/>
      <c r="D13" s="67"/>
      <c r="E13" s="67"/>
      <c r="F13" s="67"/>
      <c r="G13" s="67"/>
      <c r="H13" s="67"/>
      <c r="I13" s="67"/>
    </row>
    <row r="14" spans="1:9" x14ac:dyDescent="0.3">
      <c r="A14" s="66" t="s">
        <v>172</v>
      </c>
      <c r="B14" s="67" t="s">
        <v>175</v>
      </c>
      <c r="C14" s="67"/>
      <c r="D14" s="67"/>
      <c r="E14" s="67"/>
      <c r="F14" s="67"/>
      <c r="G14" s="67"/>
      <c r="H14" s="67"/>
      <c r="I14" s="67"/>
    </row>
    <row r="15" spans="1:9" ht="24.75" customHeight="1" x14ac:dyDescent="0.3">
      <c r="A15" s="66"/>
      <c r="B15" s="86"/>
      <c r="C15" s="86"/>
      <c r="D15" s="86"/>
      <c r="E15" s="86"/>
      <c r="F15" s="86"/>
      <c r="G15" s="86"/>
      <c r="H15" s="86"/>
      <c r="I15" s="86"/>
    </row>
    <row r="16" spans="1:9" ht="24.75" customHeight="1" x14ac:dyDescent="0.3">
      <c r="A16" s="66"/>
      <c r="B16" s="159"/>
      <c r="C16" s="159"/>
      <c r="D16" s="159"/>
      <c r="E16" s="159"/>
      <c r="F16" s="159"/>
      <c r="G16" s="159"/>
      <c r="H16" s="159"/>
      <c r="I16" s="86"/>
    </row>
    <row r="17" spans="1:9" ht="24.75" customHeight="1" x14ac:dyDescent="0.3">
      <c r="A17" s="66"/>
      <c r="B17" s="159"/>
      <c r="C17" s="159"/>
      <c r="D17" s="159"/>
      <c r="E17" s="159"/>
      <c r="F17" s="159"/>
      <c r="G17" s="159"/>
      <c r="H17" s="159"/>
      <c r="I17" s="86"/>
    </row>
    <row r="18" spans="1:9" ht="24.75" customHeight="1" x14ac:dyDescent="0.3">
      <c r="A18" s="66"/>
      <c r="B18" s="67"/>
      <c r="C18" s="67"/>
      <c r="D18" s="67"/>
      <c r="E18" s="67"/>
      <c r="F18" s="67"/>
      <c r="G18" s="67"/>
      <c r="H18" s="67"/>
      <c r="I18" s="67"/>
    </row>
    <row r="19" spans="1:9" x14ac:dyDescent="0.3">
      <c r="A19" s="66" t="s">
        <v>173</v>
      </c>
      <c r="B19" s="67" t="s">
        <v>176</v>
      </c>
      <c r="C19" s="67"/>
      <c r="D19" s="67"/>
      <c r="E19" s="67"/>
      <c r="F19" s="67"/>
      <c r="G19" s="67"/>
      <c r="H19" s="67"/>
      <c r="I19" s="67"/>
    </row>
    <row r="20" spans="1:9" ht="24.75" customHeight="1" x14ac:dyDescent="0.3">
      <c r="A20" s="66"/>
      <c r="B20" s="86"/>
      <c r="C20" s="86"/>
      <c r="D20" s="86"/>
      <c r="E20" s="86"/>
      <c r="F20" s="86"/>
      <c r="G20" s="86"/>
      <c r="H20" s="86"/>
      <c r="I20" s="86"/>
    </row>
    <row r="21" spans="1:9" ht="24.75" customHeight="1" x14ac:dyDescent="0.3">
      <c r="A21" s="66"/>
      <c r="B21" s="86"/>
      <c r="C21" s="86"/>
      <c r="D21" s="86"/>
      <c r="E21" s="86"/>
      <c r="F21" s="86"/>
      <c r="G21" s="86"/>
      <c r="H21" s="86"/>
      <c r="I21" s="159"/>
    </row>
    <row r="22" spans="1:9" ht="24.75" customHeight="1" x14ac:dyDescent="0.3">
      <c r="A22" s="66"/>
      <c r="B22" s="86"/>
      <c r="C22" s="86"/>
      <c r="D22" s="86"/>
      <c r="E22" s="86"/>
      <c r="F22" s="86"/>
      <c r="G22" s="86"/>
      <c r="H22" s="86"/>
      <c r="I22" s="159"/>
    </row>
    <row r="23" spans="1:9" x14ac:dyDescent="0.3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3">
      <c r="A24" s="150" t="s">
        <v>43</v>
      </c>
      <c r="B24" s="67"/>
      <c r="C24" s="67"/>
      <c r="D24" s="67"/>
      <c r="E24" s="67"/>
      <c r="F24" s="67"/>
      <c r="G24" s="67"/>
      <c r="H24" s="67"/>
      <c r="I24" s="67"/>
    </row>
    <row r="25" spans="1:9" x14ac:dyDescent="0.3">
      <c r="A25" s="67"/>
      <c r="B25" s="67"/>
      <c r="C25" s="67"/>
      <c r="D25" s="67"/>
      <c r="E25" s="67"/>
      <c r="F25" s="67"/>
      <c r="G25" s="67"/>
      <c r="H25" s="67"/>
      <c r="I25" s="67"/>
    </row>
    <row r="26" spans="1:9" x14ac:dyDescent="0.3">
      <c r="A26" s="66" t="s">
        <v>38</v>
      </c>
      <c r="B26" s="67" t="s">
        <v>49</v>
      </c>
      <c r="C26" s="67"/>
      <c r="D26" s="67"/>
      <c r="E26" s="67"/>
      <c r="F26" s="67"/>
      <c r="G26" s="67"/>
      <c r="H26" s="67"/>
      <c r="I26" s="67"/>
    </row>
    <row r="27" spans="1:9" x14ac:dyDescent="0.3">
      <c r="A27" s="66"/>
      <c r="B27" s="67"/>
      <c r="C27" s="67"/>
      <c r="D27" s="67"/>
      <c r="E27" s="67"/>
      <c r="F27" s="67"/>
      <c r="G27" s="67"/>
      <c r="H27" s="67"/>
      <c r="I27" s="67"/>
    </row>
    <row r="28" spans="1:9" x14ac:dyDescent="0.3">
      <c r="A28" s="66" t="s">
        <v>39</v>
      </c>
      <c r="B28" s="67" t="s">
        <v>44</v>
      </c>
      <c r="C28" s="67"/>
      <c r="D28" s="67"/>
      <c r="E28" s="67"/>
      <c r="F28" s="67"/>
      <c r="G28" s="67"/>
      <c r="H28" s="67"/>
      <c r="I28" s="67"/>
    </row>
    <row r="29" spans="1:9" x14ac:dyDescent="0.3">
      <c r="A29" s="66"/>
      <c r="B29" s="84" t="s">
        <v>88</v>
      </c>
      <c r="C29" s="67"/>
      <c r="D29" s="67"/>
      <c r="E29" s="67"/>
      <c r="F29" s="67"/>
      <c r="G29" s="67"/>
      <c r="H29" s="67"/>
      <c r="I29" s="67"/>
    </row>
    <row r="30" spans="1:9" x14ac:dyDescent="0.3">
      <c r="A30" s="66"/>
      <c r="B30" s="67"/>
      <c r="C30" s="67"/>
      <c r="D30" s="67"/>
      <c r="E30" s="67"/>
      <c r="F30" s="67"/>
      <c r="G30" s="67"/>
      <c r="H30" s="67"/>
      <c r="I30" s="67"/>
    </row>
    <row r="31" spans="1:9" x14ac:dyDescent="0.3">
      <c r="A31" s="66" t="s">
        <v>40</v>
      </c>
      <c r="B31" s="67" t="s">
        <v>45</v>
      </c>
      <c r="C31" s="67"/>
      <c r="D31" s="67"/>
      <c r="E31" s="67"/>
      <c r="F31" s="67"/>
      <c r="G31" s="67"/>
      <c r="H31" s="67"/>
      <c r="I31" s="67"/>
    </row>
    <row r="32" spans="1:9" x14ac:dyDescent="0.3">
      <c r="A32" s="66"/>
      <c r="B32" s="67"/>
      <c r="C32" s="67"/>
      <c r="D32" s="67"/>
      <c r="E32" s="67"/>
      <c r="F32" s="67"/>
      <c r="G32" s="67"/>
      <c r="H32" s="67"/>
      <c r="I32" s="67"/>
    </row>
    <row r="33" spans="1:9" x14ac:dyDescent="0.3">
      <c r="A33" s="66" t="s">
        <v>41</v>
      </c>
      <c r="B33" s="67" t="s">
        <v>46</v>
      </c>
      <c r="C33" s="67"/>
      <c r="D33" s="67"/>
      <c r="E33" s="67"/>
      <c r="F33" s="67"/>
      <c r="G33" s="67"/>
      <c r="H33" s="67"/>
      <c r="I33" s="67"/>
    </row>
    <row r="34" spans="1:9" x14ac:dyDescent="0.3">
      <c r="A34" s="66"/>
      <c r="B34" s="67"/>
      <c r="C34" s="67"/>
      <c r="D34" s="67"/>
      <c r="E34" s="67"/>
      <c r="F34" s="67"/>
      <c r="G34" s="67"/>
      <c r="H34" s="67"/>
      <c r="I34" s="67"/>
    </row>
    <row r="35" spans="1:9" x14ac:dyDescent="0.3">
      <c r="A35" s="66" t="s">
        <v>42</v>
      </c>
      <c r="B35" s="67" t="s">
        <v>200</v>
      </c>
      <c r="C35" s="67"/>
      <c r="D35" s="67"/>
      <c r="E35" s="67"/>
      <c r="F35" s="67"/>
      <c r="G35" s="67"/>
      <c r="H35" s="67"/>
      <c r="I35" s="67"/>
    </row>
    <row r="36" spans="1:9" x14ac:dyDescent="0.3">
      <c r="A36" s="85"/>
      <c r="B36" s="86"/>
      <c r="C36" s="86"/>
      <c r="D36" s="86"/>
      <c r="E36" s="86"/>
      <c r="F36" s="86"/>
      <c r="G36" s="86"/>
      <c r="H36" s="86"/>
      <c r="I36" s="86"/>
    </row>
    <row r="37" spans="1:9" x14ac:dyDescent="0.3">
      <c r="A37" s="87"/>
      <c r="B37" s="88"/>
      <c r="C37" s="88"/>
      <c r="D37" s="88"/>
      <c r="E37" s="88"/>
      <c r="F37" s="88"/>
      <c r="G37" s="88"/>
      <c r="H37" s="88"/>
      <c r="I37" s="67"/>
    </row>
    <row r="38" spans="1:9" x14ac:dyDescent="0.3">
      <c r="A38" s="89" t="s">
        <v>48</v>
      </c>
      <c r="B38" s="90"/>
      <c r="C38" s="90"/>
      <c r="D38" s="67"/>
      <c r="E38" s="67"/>
      <c r="F38" s="67"/>
      <c r="G38" s="67"/>
      <c r="H38" s="67"/>
      <c r="I38" s="67"/>
    </row>
    <row r="39" spans="1:9" ht="24.75" customHeight="1" x14ac:dyDescent="0.3">
      <c r="A39" s="85"/>
      <c r="B39" s="86"/>
      <c r="C39" s="86"/>
      <c r="D39" s="86"/>
      <c r="E39" s="86"/>
      <c r="F39" s="86"/>
      <c r="G39" s="86"/>
      <c r="H39" s="86"/>
      <c r="I39" s="86"/>
    </row>
    <row r="40" spans="1:9" ht="24.75" customHeight="1" x14ac:dyDescent="0.3">
      <c r="A40" s="85"/>
      <c r="B40" s="86"/>
      <c r="C40" s="86"/>
      <c r="D40" s="86"/>
      <c r="E40" s="86"/>
      <c r="F40" s="86"/>
      <c r="G40" s="86"/>
      <c r="H40" s="86"/>
      <c r="I40" s="86"/>
    </row>
    <row r="41" spans="1:9" ht="24.75" customHeight="1" x14ac:dyDescent="0.3">
      <c r="A41" s="85"/>
      <c r="B41" s="86"/>
      <c r="C41" s="86"/>
      <c r="D41" s="86"/>
      <c r="E41" s="86"/>
      <c r="F41" s="86"/>
      <c r="G41" s="86"/>
      <c r="H41" s="86"/>
      <c r="I41" s="86"/>
    </row>
    <row r="42" spans="1:9" ht="24.75" customHeight="1" x14ac:dyDescent="0.3">
      <c r="A42" s="82"/>
      <c r="B42" s="81"/>
      <c r="C42" s="81"/>
      <c r="D42" s="81"/>
      <c r="E42" s="81"/>
      <c r="F42" s="81"/>
      <c r="G42" s="81"/>
      <c r="H42" s="81"/>
      <c r="I42" s="86"/>
    </row>
    <row r="43" spans="1:9" ht="24.75" customHeight="1" x14ac:dyDescent="0.3">
      <c r="A43" s="82"/>
      <c r="B43" s="81"/>
      <c r="C43" s="81"/>
      <c r="D43" s="81"/>
      <c r="E43" s="81"/>
      <c r="F43" s="81"/>
      <c r="G43" s="81"/>
      <c r="H43" s="81"/>
      <c r="I43" s="86"/>
    </row>
    <row r="44" spans="1:9" ht="24.75" customHeight="1" x14ac:dyDescent="0.3">
      <c r="A44" s="82"/>
      <c r="B44" s="81"/>
      <c r="C44" s="81"/>
      <c r="D44" s="81"/>
      <c r="E44" s="81"/>
      <c r="F44" s="81"/>
      <c r="G44" s="81"/>
      <c r="H44" s="81"/>
      <c r="I44" s="86"/>
    </row>
    <row r="45" spans="1:9" ht="24.75" customHeight="1" x14ac:dyDescent="0.3">
      <c r="A45" s="82"/>
      <c r="B45" s="81"/>
      <c r="C45" s="81"/>
      <c r="D45" s="81"/>
      <c r="E45" s="81"/>
      <c r="F45" s="81"/>
      <c r="G45" s="81"/>
      <c r="H45" s="81"/>
      <c r="I45" s="86"/>
    </row>
    <row r="46" spans="1:9" ht="24.75" customHeight="1" x14ac:dyDescent="0.3">
      <c r="A46" s="82"/>
      <c r="B46" s="81"/>
      <c r="C46" s="81"/>
      <c r="D46" s="81"/>
      <c r="E46" s="81"/>
      <c r="F46" s="81"/>
      <c r="G46" s="81"/>
      <c r="H46" s="81"/>
      <c r="I46" s="86"/>
    </row>
    <row r="47" spans="1:9" ht="24.75" customHeight="1" x14ac:dyDescent="0.3">
      <c r="A47" s="82"/>
      <c r="B47" s="81"/>
      <c r="C47" s="81"/>
      <c r="D47" s="81"/>
      <c r="E47" s="81"/>
      <c r="F47" s="81"/>
      <c r="G47" s="81"/>
      <c r="H47" s="81"/>
      <c r="I47" s="86"/>
    </row>
    <row r="48" spans="1:9" ht="24" customHeight="1" x14ac:dyDescent="0.3"/>
  </sheetData>
  <sheetProtection algorithmName="SHA-512" hashValue="FA66OqmKM9eo73iHmmkx53ofP/dRZJnWoY7DYzc0Spnsp7eOqcRMKc5eSAAtEx3Gg0DomoP65L50uppTICqqxg==" saltValue="6y9EGe7rtNt8dBzus76Y9g==" spinCount="100000" sheet="1" objects="1" scenarios="1"/>
  <protectedRanges>
    <protectedRange sqref="B10:I12 B15:I17 B20:I22 A40:I47" name="Range1"/>
  </protectedRanges>
  <mergeCells count="1">
    <mergeCell ref="A3:D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76"/>
  <sheetViews>
    <sheetView view="pageBreakPreview" zoomScale="60" zoomScaleNormal="100" workbookViewId="0">
      <selection activeCell="A34" sqref="A33:A34"/>
    </sheetView>
  </sheetViews>
  <sheetFormatPr defaultRowHeight="16.5" x14ac:dyDescent="0.3"/>
  <cols>
    <col min="1" max="1" width="65.28515625" style="46" customWidth="1"/>
    <col min="2" max="2" width="40.5703125" style="46" customWidth="1"/>
    <col min="3" max="3" width="18.7109375" style="46" customWidth="1"/>
    <col min="4" max="4" width="29.140625" style="46" bestFit="1" customWidth="1"/>
    <col min="5" max="16384" width="9.140625" style="46"/>
  </cols>
  <sheetData>
    <row r="1" spans="1:4" ht="25.5" x14ac:dyDescent="0.35">
      <c r="A1" s="91" t="s">
        <v>107</v>
      </c>
    </row>
    <row r="2" spans="1:4" x14ac:dyDescent="0.3">
      <c r="A2" s="80" t="s">
        <v>78</v>
      </c>
    </row>
    <row r="6" spans="1:4" ht="17.25" thickBot="1" x14ac:dyDescent="0.35"/>
    <row r="7" spans="1:4" ht="17.25" thickBot="1" x14ac:dyDescent="0.35">
      <c r="A7" s="92" t="s">
        <v>77</v>
      </c>
      <c r="B7" s="93" t="s">
        <v>60</v>
      </c>
      <c r="C7" s="94" t="s">
        <v>79</v>
      </c>
      <c r="D7" s="95" t="s">
        <v>87</v>
      </c>
    </row>
    <row r="8" spans="1:4" x14ac:dyDescent="0.3">
      <c r="A8" s="96"/>
      <c r="B8" s="96"/>
      <c r="C8" s="96"/>
      <c r="D8" s="96"/>
    </row>
    <row r="9" spans="1:4" ht="21.75" customHeight="1" x14ac:dyDescent="0.3">
      <c r="A9" s="97" t="s">
        <v>50</v>
      </c>
      <c r="B9" s="98"/>
      <c r="C9" s="48"/>
      <c r="D9" s="48"/>
    </row>
    <row r="10" spans="1:4" ht="21.75" customHeight="1" x14ac:dyDescent="0.3">
      <c r="A10" s="48" t="s">
        <v>66</v>
      </c>
      <c r="B10" s="48"/>
      <c r="C10" s="48"/>
      <c r="D10" s="48"/>
    </row>
    <row r="11" spans="1:4" ht="21.75" customHeight="1" x14ac:dyDescent="0.3">
      <c r="A11" s="48" t="s">
        <v>67</v>
      </c>
      <c r="B11" s="48"/>
      <c r="C11" s="48"/>
      <c r="D11" s="48"/>
    </row>
    <row r="12" spans="1:4" ht="21.75" customHeight="1" x14ac:dyDescent="0.3">
      <c r="A12" s="48" t="s">
        <v>68</v>
      </c>
      <c r="B12" s="48"/>
      <c r="C12" s="48"/>
      <c r="D12" s="48"/>
    </row>
    <row r="13" spans="1:4" ht="21.75" customHeight="1" x14ac:dyDescent="0.3">
      <c r="A13" s="48" t="s">
        <v>69</v>
      </c>
      <c r="B13" s="48"/>
      <c r="C13" s="48"/>
      <c r="D13" s="48"/>
    </row>
    <row r="14" spans="1:4" ht="21.75" customHeight="1" x14ac:dyDescent="0.3">
      <c r="A14" s="48" t="s">
        <v>72</v>
      </c>
      <c r="B14" s="48"/>
      <c r="C14" s="48"/>
      <c r="D14" s="48"/>
    </row>
    <row r="15" spans="1:4" ht="21.75" customHeight="1" x14ac:dyDescent="0.3">
      <c r="A15" s="48" t="s">
        <v>70</v>
      </c>
      <c r="B15" s="48"/>
      <c r="C15" s="48"/>
      <c r="D15" s="48"/>
    </row>
    <row r="16" spans="1:4" ht="21.75" customHeight="1" x14ac:dyDescent="0.3">
      <c r="A16" s="48" t="s">
        <v>71</v>
      </c>
      <c r="B16" s="48"/>
      <c r="C16" s="48"/>
      <c r="D16" s="48"/>
    </row>
    <row r="17" spans="1:4" ht="21.75" customHeight="1" x14ac:dyDescent="0.3">
      <c r="A17" s="48"/>
      <c r="B17" s="48"/>
      <c r="C17" s="48"/>
      <c r="D17" s="48"/>
    </row>
    <row r="18" spans="1:4" ht="21.75" customHeight="1" x14ac:dyDescent="0.3">
      <c r="A18" s="97" t="s">
        <v>64</v>
      </c>
      <c r="B18" s="97"/>
      <c r="C18" s="48"/>
      <c r="D18" s="48"/>
    </row>
    <row r="19" spans="1:4" ht="21.75" customHeight="1" x14ac:dyDescent="0.3">
      <c r="A19" s="48" t="s">
        <v>73</v>
      </c>
      <c r="B19" s="48"/>
      <c r="C19" s="48"/>
      <c r="D19" s="48"/>
    </row>
    <row r="20" spans="1:4" ht="21.75" customHeight="1" x14ac:dyDescent="0.3">
      <c r="A20" s="48" t="s">
        <v>67</v>
      </c>
      <c r="B20" s="48"/>
      <c r="C20" s="48"/>
      <c r="D20" s="48"/>
    </row>
    <row r="21" spans="1:4" ht="21.75" customHeight="1" x14ac:dyDescent="0.3">
      <c r="A21" s="48" t="s">
        <v>74</v>
      </c>
      <c r="B21" s="48"/>
      <c r="C21" s="48"/>
      <c r="D21" s="48"/>
    </row>
    <row r="22" spans="1:4" ht="21.75" customHeight="1" x14ac:dyDescent="0.3">
      <c r="A22" s="48" t="s">
        <v>69</v>
      </c>
      <c r="B22" s="48"/>
      <c r="C22" s="48"/>
      <c r="D22" s="48"/>
    </row>
    <row r="23" spans="1:4" ht="21.75" customHeight="1" x14ac:dyDescent="0.3">
      <c r="A23" s="48" t="s">
        <v>75</v>
      </c>
      <c r="B23" s="48"/>
      <c r="C23" s="48"/>
      <c r="D23" s="48"/>
    </row>
    <row r="24" spans="1:4" ht="21.75" customHeight="1" x14ac:dyDescent="0.3">
      <c r="A24" s="48"/>
      <c r="B24" s="48"/>
      <c r="C24" s="48"/>
      <c r="D24" s="48"/>
    </row>
    <row r="25" spans="1:4" ht="21.75" customHeight="1" x14ac:dyDescent="0.3">
      <c r="A25" s="97" t="s">
        <v>51</v>
      </c>
      <c r="B25" s="97"/>
      <c r="C25" s="48"/>
      <c r="D25" s="48"/>
    </row>
    <row r="26" spans="1:4" ht="21.75" customHeight="1" x14ac:dyDescent="0.3">
      <c r="A26" s="48" t="s">
        <v>76</v>
      </c>
      <c r="B26" s="48"/>
      <c r="C26" s="48"/>
      <c r="D26" s="48"/>
    </row>
    <row r="27" spans="1:4" ht="21.75" customHeight="1" x14ac:dyDescent="0.3">
      <c r="A27" s="48" t="s">
        <v>56</v>
      </c>
      <c r="B27" s="48"/>
      <c r="C27" s="48"/>
      <c r="D27" s="48"/>
    </row>
    <row r="28" spans="1:4" ht="21.75" customHeight="1" x14ac:dyDescent="0.3">
      <c r="A28" s="48" t="s">
        <v>57</v>
      </c>
      <c r="B28" s="48"/>
      <c r="C28" s="48"/>
      <c r="D28" s="48"/>
    </row>
    <row r="29" spans="1:4" ht="21.75" customHeight="1" x14ac:dyDescent="0.3">
      <c r="A29" s="48" t="s">
        <v>58</v>
      </c>
      <c r="B29" s="48"/>
      <c r="C29" s="48"/>
      <c r="D29" s="48"/>
    </row>
    <row r="30" spans="1:4" ht="21.75" customHeight="1" x14ac:dyDescent="0.3">
      <c r="A30" s="48" t="s">
        <v>59</v>
      </c>
      <c r="B30" s="48"/>
      <c r="C30" s="48"/>
      <c r="D30" s="48"/>
    </row>
    <row r="31" spans="1:4" ht="21.75" customHeight="1" x14ac:dyDescent="0.3">
      <c r="A31" s="48" t="s">
        <v>89</v>
      </c>
      <c r="B31" s="48"/>
      <c r="C31" s="48"/>
      <c r="D31" s="48"/>
    </row>
    <row r="32" spans="1:4" ht="21.75" customHeight="1" x14ac:dyDescent="0.3">
      <c r="A32" s="48" t="s">
        <v>61</v>
      </c>
      <c r="B32" s="48"/>
      <c r="C32" s="48"/>
      <c r="D32" s="48"/>
    </row>
    <row r="33" spans="1:4" ht="21.75" customHeight="1" x14ac:dyDescent="0.3">
      <c r="A33" s="48"/>
      <c r="B33" s="48"/>
      <c r="C33" s="48"/>
      <c r="D33" s="48"/>
    </row>
    <row r="34" spans="1:4" ht="21.75" customHeight="1" x14ac:dyDescent="0.3">
      <c r="A34" s="97" t="s">
        <v>52</v>
      </c>
      <c r="B34" s="97"/>
      <c r="C34" s="48"/>
      <c r="D34" s="48"/>
    </row>
    <row r="35" spans="1:4" ht="21.75" customHeight="1" x14ac:dyDescent="0.3">
      <c r="A35" s="48" t="s">
        <v>53</v>
      </c>
      <c r="B35" s="48"/>
      <c r="C35" s="48"/>
      <c r="D35" s="48"/>
    </row>
    <row r="36" spans="1:4" ht="21.75" customHeight="1" x14ac:dyDescent="0.3">
      <c r="A36" s="48" t="s">
        <v>54</v>
      </c>
      <c r="B36" s="48"/>
      <c r="C36" s="48"/>
      <c r="D36" s="48"/>
    </row>
    <row r="37" spans="1:4" ht="21.75" customHeight="1" x14ac:dyDescent="0.3">
      <c r="A37" s="48" t="s">
        <v>55</v>
      </c>
      <c r="B37" s="48"/>
      <c r="C37" s="48"/>
      <c r="D37" s="48"/>
    </row>
    <row r="38" spans="1:4" ht="21.75" customHeight="1" x14ac:dyDescent="0.3">
      <c r="A38" s="48" t="s">
        <v>65</v>
      </c>
      <c r="B38" s="48"/>
      <c r="C38" s="48"/>
      <c r="D38" s="48"/>
    </row>
    <row r="39" spans="1:4" ht="21.75" customHeight="1" x14ac:dyDescent="0.3">
      <c r="A39" s="48"/>
      <c r="B39" s="48"/>
      <c r="C39" s="48"/>
      <c r="D39" s="48"/>
    </row>
    <row r="40" spans="1:4" ht="21.75" customHeight="1" x14ac:dyDescent="0.3">
      <c r="A40" s="97" t="s">
        <v>63</v>
      </c>
      <c r="B40" s="48"/>
      <c r="C40" s="48"/>
      <c r="D40" s="48"/>
    </row>
    <row r="41" spans="1:4" ht="21.75" customHeight="1" x14ac:dyDescent="0.3">
      <c r="A41" s="48" t="s">
        <v>16</v>
      </c>
      <c r="B41" s="48"/>
      <c r="C41" s="48"/>
      <c r="D41" s="48"/>
    </row>
    <row r="42" spans="1:4" ht="21.75" customHeight="1" x14ac:dyDescent="0.3">
      <c r="A42" s="48" t="s">
        <v>10</v>
      </c>
      <c r="B42" s="48"/>
      <c r="C42" s="48"/>
      <c r="D42" s="48"/>
    </row>
    <row r="43" spans="1:4" ht="21.75" customHeight="1" x14ac:dyDescent="0.3">
      <c r="A43" s="48" t="s">
        <v>15</v>
      </c>
      <c r="B43" s="48"/>
      <c r="C43" s="48"/>
      <c r="D43" s="48"/>
    </row>
    <row r="44" spans="1:4" ht="21.75" customHeight="1" x14ac:dyDescent="0.3">
      <c r="A44" s="48" t="s">
        <v>14</v>
      </c>
      <c r="B44" s="48"/>
      <c r="C44" s="48"/>
      <c r="D44" s="48"/>
    </row>
    <row r="45" spans="1:4" ht="21.75" customHeight="1" x14ac:dyDescent="0.3">
      <c r="A45" s="48" t="s">
        <v>12</v>
      </c>
      <c r="B45" s="48"/>
      <c r="C45" s="48"/>
      <c r="D45" s="48"/>
    </row>
    <row r="46" spans="1:4" ht="21.75" customHeight="1" x14ac:dyDescent="0.3">
      <c r="A46" s="48" t="s">
        <v>6</v>
      </c>
      <c r="B46" s="48"/>
      <c r="C46" s="48"/>
      <c r="D46" s="48"/>
    </row>
    <row r="47" spans="1:4" ht="21.75" customHeight="1" x14ac:dyDescent="0.3">
      <c r="A47" s="48" t="s">
        <v>3</v>
      </c>
      <c r="B47" s="48"/>
      <c r="C47" s="48"/>
      <c r="D47" s="48"/>
    </row>
    <row r="48" spans="1:4" ht="21.75" customHeight="1" x14ac:dyDescent="0.3">
      <c r="A48" s="48" t="s">
        <v>8</v>
      </c>
      <c r="B48" s="48"/>
      <c r="C48" s="48"/>
      <c r="D48" s="48"/>
    </row>
    <row r="49" spans="1:4" ht="21.75" customHeight="1" x14ac:dyDescent="0.3">
      <c r="A49" s="48" t="s">
        <v>11</v>
      </c>
      <c r="B49" s="48"/>
      <c r="C49" s="48"/>
      <c r="D49" s="48"/>
    </row>
    <row r="50" spans="1:4" ht="21.75" customHeight="1" x14ac:dyDescent="0.3">
      <c r="A50" s="48" t="s">
        <v>9</v>
      </c>
      <c r="B50" s="48"/>
      <c r="C50" s="48"/>
      <c r="D50" s="48"/>
    </row>
    <row r="51" spans="1:4" ht="21.75" customHeight="1" x14ac:dyDescent="0.3">
      <c r="A51" s="48" t="s">
        <v>2</v>
      </c>
      <c r="B51" s="48"/>
      <c r="C51" s="48"/>
      <c r="D51" s="48"/>
    </row>
    <row r="52" spans="1:4" ht="21.75" customHeight="1" x14ac:dyDescent="0.3">
      <c r="A52" s="48" t="s">
        <v>7</v>
      </c>
      <c r="B52" s="48"/>
      <c r="C52" s="48"/>
      <c r="D52" s="48"/>
    </row>
    <row r="53" spans="1:4" ht="21.75" customHeight="1" x14ac:dyDescent="0.3">
      <c r="A53" s="48" t="s">
        <v>31</v>
      </c>
      <c r="B53" s="48"/>
      <c r="C53" s="48"/>
      <c r="D53" s="48"/>
    </row>
    <row r="54" spans="1:4" ht="21.75" customHeight="1" x14ac:dyDescent="0.3">
      <c r="A54" s="48" t="s">
        <v>4</v>
      </c>
      <c r="B54" s="48"/>
      <c r="C54" s="48"/>
      <c r="D54" s="48"/>
    </row>
    <row r="55" spans="1:4" ht="21.75" customHeight="1" x14ac:dyDescent="0.3">
      <c r="A55" s="48" t="s">
        <v>5</v>
      </c>
      <c r="B55" s="48"/>
      <c r="C55" s="48"/>
      <c r="D55" s="48"/>
    </row>
    <row r="56" spans="1:4" ht="21.75" customHeight="1" x14ac:dyDescent="0.3">
      <c r="A56" s="48" t="s">
        <v>13</v>
      </c>
      <c r="B56" s="48"/>
      <c r="C56" s="48"/>
      <c r="D56" s="48"/>
    </row>
    <row r="57" spans="1:4" ht="21.75" customHeight="1" x14ac:dyDescent="0.3">
      <c r="A57" s="49" t="s">
        <v>62</v>
      </c>
      <c r="B57" s="48"/>
      <c r="C57" s="48"/>
      <c r="D57" s="48"/>
    </row>
    <row r="58" spans="1:4" ht="21.75" customHeight="1" x14ac:dyDescent="0.3">
      <c r="A58" s="49" t="s">
        <v>62</v>
      </c>
      <c r="B58" s="48"/>
      <c r="C58" s="48"/>
      <c r="D58" s="48"/>
    </row>
    <row r="59" spans="1:4" ht="21.75" customHeight="1" x14ac:dyDescent="0.3">
      <c r="A59" s="49" t="s">
        <v>62</v>
      </c>
      <c r="B59" s="48"/>
      <c r="C59" s="48"/>
      <c r="D59" s="48"/>
    </row>
    <row r="60" spans="1:4" ht="21.75" customHeight="1" x14ac:dyDescent="0.3">
      <c r="A60" s="49" t="s">
        <v>62</v>
      </c>
      <c r="B60" s="48"/>
      <c r="C60" s="48"/>
      <c r="D60" s="48"/>
    </row>
    <row r="61" spans="1:4" ht="21.75" customHeight="1" x14ac:dyDescent="0.3">
      <c r="A61" s="49" t="s">
        <v>62</v>
      </c>
      <c r="B61" s="48"/>
      <c r="C61" s="48"/>
      <c r="D61" s="48"/>
    </row>
    <row r="62" spans="1:4" ht="21.75" customHeight="1" x14ac:dyDescent="0.3">
      <c r="A62" s="97"/>
      <c r="B62" s="48"/>
      <c r="C62" s="48"/>
      <c r="D62" s="48"/>
    </row>
    <row r="63" spans="1:4" ht="21.75" customHeight="1" x14ac:dyDescent="0.3">
      <c r="A63" s="99" t="s">
        <v>80</v>
      </c>
      <c r="B63" s="48"/>
      <c r="C63" s="48"/>
      <c r="D63" s="48"/>
    </row>
    <row r="64" spans="1:4" ht="21.75" customHeight="1" x14ac:dyDescent="0.3">
      <c r="A64" s="49" t="s">
        <v>81</v>
      </c>
      <c r="B64" s="48"/>
      <c r="C64" s="48"/>
      <c r="D64" s="48"/>
    </row>
    <row r="65" spans="1:4" ht="21.75" customHeight="1" x14ac:dyDescent="0.3">
      <c r="A65" s="49" t="s">
        <v>82</v>
      </c>
      <c r="B65" s="48"/>
      <c r="C65" s="48"/>
      <c r="D65" s="48"/>
    </row>
    <row r="66" spans="1:4" ht="21.75" customHeight="1" x14ac:dyDescent="0.3">
      <c r="A66" s="100" t="s">
        <v>83</v>
      </c>
      <c r="B66" s="48"/>
      <c r="C66" s="48"/>
      <c r="D66" s="48"/>
    </row>
    <row r="67" spans="1:4" ht="21.75" customHeight="1" x14ac:dyDescent="0.3">
      <c r="A67" s="101" t="s">
        <v>84</v>
      </c>
      <c r="B67" s="48"/>
      <c r="C67" s="48"/>
      <c r="D67" s="48"/>
    </row>
    <row r="68" spans="1:4" ht="21.75" customHeight="1" x14ac:dyDescent="0.3">
      <c r="A68" s="101" t="s">
        <v>85</v>
      </c>
      <c r="B68" s="48"/>
      <c r="C68" s="48"/>
      <c r="D68" s="48"/>
    </row>
    <row r="69" spans="1:4" ht="21.75" customHeight="1" x14ac:dyDescent="0.3">
      <c r="A69" s="101" t="s">
        <v>86</v>
      </c>
      <c r="B69" s="48"/>
      <c r="C69" s="48"/>
      <c r="D69" s="48"/>
    </row>
    <row r="70" spans="1:4" ht="21.75" customHeight="1" x14ac:dyDescent="0.3">
      <c r="A70" s="101"/>
      <c r="B70" s="48"/>
      <c r="C70" s="48"/>
      <c r="D70" s="48"/>
    </row>
    <row r="71" spans="1:4" ht="21.75" customHeight="1" x14ac:dyDescent="0.3">
      <c r="A71" s="102" t="s">
        <v>90</v>
      </c>
      <c r="B71" s="48"/>
      <c r="C71" s="48"/>
      <c r="D71" s="48"/>
    </row>
    <row r="72" spans="1:4" ht="21.75" customHeight="1" x14ac:dyDescent="0.3">
      <c r="A72" s="100" t="s">
        <v>91</v>
      </c>
      <c r="B72" s="48"/>
      <c r="C72" s="48"/>
      <c r="D72" s="48"/>
    </row>
    <row r="73" spans="1:4" ht="21.75" customHeight="1" x14ac:dyDescent="0.3">
      <c r="A73" s="49" t="s">
        <v>92</v>
      </c>
      <c r="B73" s="48"/>
      <c r="C73" s="48"/>
      <c r="D73" s="48"/>
    </row>
    <row r="74" spans="1:4" ht="21.75" customHeight="1" x14ac:dyDescent="0.3">
      <c r="A74" s="49" t="s">
        <v>93</v>
      </c>
      <c r="B74" s="48"/>
      <c r="C74" s="48"/>
      <c r="D74" s="48"/>
    </row>
    <row r="75" spans="1:4" ht="21.75" customHeight="1" x14ac:dyDescent="0.3">
      <c r="A75" s="48" t="s">
        <v>54</v>
      </c>
      <c r="B75" s="48"/>
      <c r="C75" s="48"/>
      <c r="D75" s="48"/>
    </row>
    <row r="76" spans="1:4" ht="21.75" customHeight="1" x14ac:dyDescent="0.3"/>
  </sheetData>
  <pageMargins left="0.70866141732283472" right="0.70866141732283472" top="0.74803149606299213" bottom="0.74803149606299213" header="0.31496062992125984" footer="0.31496062992125984"/>
  <pageSetup paperSize="9" scale="75" fitToHeight="3" orientation="landscape" r:id="rId1"/>
  <rowBreaks count="1" manualBreakCount="1">
    <brk id="3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zoomScaleNormal="100" workbookViewId="0">
      <selection activeCell="E9" sqref="E9"/>
    </sheetView>
  </sheetViews>
  <sheetFormatPr defaultRowHeight="13.5" x14ac:dyDescent="0.25"/>
  <cols>
    <col min="1" max="1" width="49.28515625" style="67" customWidth="1"/>
    <col min="2" max="13" width="9.7109375" style="67" customWidth="1"/>
    <col min="14" max="16384" width="9.140625" style="67"/>
  </cols>
  <sheetData>
    <row r="1" spans="1:13" ht="25.5" x14ac:dyDescent="0.35">
      <c r="A1" s="91" t="s">
        <v>137</v>
      </c>
    </row>
    <row r="2" spans="1:13" x14ac:dyDescent="0.25">
      <c r="A2" s="83" t="s">
        <v>78</v>
      </c>
    </row>
    <row r="3" spans="1:13" x14ac:dyDescent="0.25">
      <c r="A3" s="84" t="s">
        <v>138</v>
      </c>
    </row>
    <row r="4" spans="1:13" ht="14.25" thickBot="1" x14ac:dyDescent="0.3">
      <c r="A4" s="83"/>
    </row>
    <row r="5" spans="1:13" x14ac:dyDescent="0.25">
      <c r="A5" s="103"/>
      <c r="B5" s="104" t="s">
        <v>113</v>
      </c>
      <c r="C5" s="104" t="s">
        <v>114</v>
      </c>
      <c r="D5" s="104" t="s">
        <v>115</v>
      </c>
      <c r="E5" s="104" t="s">
        <v>116</v>
      </c>
      <c r="F5" s="104" t="s">
        <v>117</v>
      </c>
      <c r="G5" s="104" t="s">
        <v>118</v>
      </c>
      <c r="H5" s="104" t="s">
        <v>119</v>
      </c>
      <c r="I5" s="104" t="s">
        <v>120</v>
      </c>
      <c r="J5" s="104" t="s">
        <v>121</v>
      </c>
      <c r="K5" s="104" t="s">
        <v>122</v>
      </c>
      <c r="L5" s="104" t="s">
        <v>123</v>
      </c>
      <c r="M5" s="105" t="s">
        <v>124</v>
      </c>
    </row>
    <row r="6" spans="1:13" ht="21" customHeight="1" x14ac:dyDescent="0.25">
      <c r="A6" s="106" t="s">
        <v>149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07"/>
    </row>
    <row r="7" spans="1:13" ht="21" customHeight="1" x14ac:dyDescent="0.25">
      <c r="A7" s="108" t="s">
        <v>112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09"/>
    </row>
    <row r="8" spans="1:13" ht="21" customHeight="1" x14ac:dyDescent="0.25">
      <c r="A8" s="106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107"/>
    </row>
    <row r="9" spans="1:13" ht="21" customHeight="1" x14ac:dyDescent="0.25">
      <c r="A9" s="110" t="s">
        <v>125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111"/>
    </row>
    <row r="10" spans="1:13" ht="21" customHeight="1" x14ac:dyDescent="0.25">
      <c r="A10" s="112" t="s">
        <v>130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11"/>
    </row>
    <row r="11" spans="1:13" ht="21" customHeight="1" x14ac:dyDescent="0.25">
      <c r="A11" s="112" t="s">
        <v>139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111"/>
    </row>
    <row r="12" spans="1:13" ht="21" customHeight="1" x14ac:dyDescent="0.25">
      <c r="A12" s="112" t="s">
        <v>64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111"/>
    </row>
    <row r="13" spans="1:13" ht="21" customHeight="1" x14ac:dyDescent="0.25">
      <c r="A13" s="112" t="s">
        <v>131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1"/>
    </row>
    <row r="14" spans="1:13" ht="21" customHeight="1" x14ac:dyDescent="0.25">
      <c r="A14" s="11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111"/>
    </row>
    <row r="15" spans="1:13" ht="21" customHeight="1" x14ac:dyDescent="0.25">
      <c r="A15" s="108" t="s">
        <v>129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109"/>
    </row>
    <row r="16" spans="1:13" ht="21" customHeight="1" x14ac:dyDescent="0.25">
      <c r="A16" s="10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07"/>
    </row>
    <row r="17" spans="1:13" ht="21" customHeight="1" x14ac:dyDescent="0.25">
      <c r="A17" s="108" t="s">
        <v>154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09"/>
    </row>
    <row r="18" spans="1:13" ht="21" customHeight="1" x14ac:dyDescent="0.25">
      <c r="A18" s="108" t="s">
        <v>153</v>
      </c>
      <c r="B18" s="113" t="s">
        <v>127</v>
      </c>
      <c r="C18" s="113" t="s">
        <v>127</v>
      </c>
      <c r="D18" s="113" t="s">
        <v>127</v>
      </c>
      <c r="E18" s="113" t="s">
        <v>127</v>
      </c>
      <c r="F18" s="113" t="s">
        <v>127</v>
      </c>
      <c r="G18" s="113" t="s">
        <v>127</v>
      </c>
      <c r="H18" s="113" t="s">
        <v>127</v>
      </c>
      <c r="I18" s="113" t="s">
        <v>127</v>
      </c>
      <c r="J18" s="113" t="s">
        <v>127</v>
      </c>
      <c r="K18" s="113" t="s">
        <v>127</v>
      </c>
      <c r="L18" s="113" t="s">
        <v>127</v>
      </c>
      <c r="M18" s="114" t="s">
        <v>127</v>
      </c>
    </row>
    <row r="19" spans="1:13" ht="21" customHeight="1" x14ac:dyDescent="0.25">
      <c r="A19" s="106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107"/>
    </row>
    <row r="20" spans="1:13" ht="21" customHeight="1" x14ac:dyDescent="0.25">
      <c r="A20" s="115" t="s">
        <v>126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107"/>
    </row>
    <row r="21" spans="1:13" ht="21" customHeight="1" x14ac:dyDescent="0.25">
      <c r="A21" s="106" t="s">
        <v>16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107"/>
    </row>
    <row r="22" spans="1:13" ht="21" customHeight="1" x14ac:dyDescent="0.25">
      <c r="A22" s="106" t="s">
        <v>10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107"/>
    </row>
    <row r="23" spans="1:13" ht="21" customHeight="1" x14ac:dyDescent="0.25">
      <c r="A23" s="106" t="s">
        <v>15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107"/>
    </row>
    <row r="24" spans="1:13" ht="21" customHeight="1" x14ac:dyDescent="0.25">
      <c r="A24" s="106" t="s">
        <v>14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107"/>
    </row>
    <row r="25" spans="1:13" ht="21" customHeight="1" x14ac:dyDescent="0.25">
      <c r="A25" s="106" t="s">
        <v>12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107"/>
    </row>
    <row r="26" spans="1:13" ht="21" customHeight="1" x14ac:dyDescent="0.25">
      <c r="A26" s="106" t="s">
        <v>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107"/>
    </row>
    <row r="27" spans="1:13" ht="21" customHeight="1" x14ac:dyDescent="0.25">
      <c r="A27" s="106" t="s">
        <v>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107"/>
    </row>
    <row r="28" spans="1:13" ht="21" customHeight="1" x14ac:dyDescent="0.25">
      <c r="A28" s="106" t="s">
        <v>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107"/>
    </row>
    <row r="29" spans="1:13" ht="21" customHeight="1" x14ac:dyDescent="0.25">
      <c r="A29" s="106" t="s">
        <v>11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107"/>
    </row>
    <row r="30" spans="1:13" ht="21" customHeight="1" x14ac:dyDescent="0.25">
      <c r="A30" s="106" t="s">
        <v>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107"/>
    </row>
    <row r="31" spans="1:13" ht="21" customHeight="1" x14ac:dyDescent="0.25">
      <c r="A31" s="106" t="s">
        <v>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107"/>
    </row>
    <row r="32" spans="1:13" ht="21" customHeight="1" x14ac:dyDescent="0.25">
      <c r="A32" s="106" t="s">
        <v>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107"/>
    </row>
    <row r="33" spans="1:13" ht="21" customHeight="1" x14ac:dyDescent="0.25">
      <c r="A33" s="106" t="s">
        <v>31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107"/>
    </row>
    <row r="34" spans="1:13" ht="21" customHeight="1" x14ac:dyDescent="0.25">
      <c r="A34" s="106" t="s">
        <v>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107"/>
    </row>
    <row r="35" spans="1:13" ht="21" customHeight="1" x14ac:dyDescent="0.25">
      <c r="A35" s="106" t="s">
        <v>5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107"/>
    </row>
    <row r="36" spans="1:13" ht="21" customHeight="1" x14ac:dyDescent="0.25">
      <c r="A36" s="106" t="s">
        <v>13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107"/>
    </row>
    <row r="37" spans="1:13" ht="21" customHeight="1" x14ac:dyDescent="0.25">
      <c r="A37" s="112" t="s">
        <v>62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107"/>
    </row>
    <row r="38" spans="1:13" ht="21" customHeight="1" x14ac:dyDescent="0.25">
      <c r="A38" s="112" t="s">
        <v>62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107"/>
    </row>
    <row r="39" spans="1:13" ht="21" customHeight="1" x14ac:dyDescent="0.25">
      <c r="A39" s="115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107"/>
    </row>
    <row r="40" spans="1:13" ht="21" customHeight="1" x14ac:dyDescent="0.25">
      <c r="A40" s="116" t="s">
        <v>128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109"/>
    </row>
    <row r="41" spans="1:13" ht="21" customHeight="1" x14ac:dyDescent="0.25">
      <c r="A41" s="115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107"/>
    </row>
    <row r="42" spans="1:13" ht="21" customHeight="1" x14ac:dyDescent="0.25">
      <c r="A42" s="116" t="s">
        <v>155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109"/>
    </row>
    <row r="43" spans="1:13" ht="21" customHeight="1" x14ac:dyDescent="0.25">
      <c r="A43" s="115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107"/>
    </row>
    <row r="44" spans="1:13" ht="21" customHeight="1" x14ac:dyDescent="0.25">
      <c r="A44" s="115" t="s">
        <v>152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107"/>
    </row>
    <row r="45" spans="1:13" ht="21" customHeight="1" x14ac:dyDescent="0.25">
      <c r="A45" s="106" t="s">
        <v>98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107"/>
    </row>
    <row r="46" spans="1:13" ht="21" customHeight="1" x14ac:dyDescent="0.25">
      <c r="A46" s="117" t="s">
        <v>145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107"/>
    </row>
    <row r="47" spans="1:13" ht="21" customHeight="1" x14ac:dyDescent="0.25">
      <c r="A47" s="118" t="s">
        <v>133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107"/>
    </row>
    <row r="48" spans="1:13" ht="21" customHeight="1" x14ac:dyDescent="0.25">
      <c r="A48" s="119" t="s">
        <v>134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111"/>
    </row>
    <row r="49" spans="1:13" ht="21" customHeight="1" x14ac:dyDescent="0.25">
      <c r="A49" s="118" t="s">
        <v>135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107"/>
    </row>
    <row r="50" spans="1:13" ht="21" customHeight="1" x14ac:dyDescent="0.25">
      <c r="A50" s="118" t="s">
        <v>136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107"/>
    </row>
    <row r="51" spans="1:13" ht="21" customHeight="1" x14ac:dyDescent="0.25">
      <c r="A51" s="120" t="s">
        <v>146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109"/>
    </row>
    <row r="52" spans="1:13" s="124" customFormat="1" ht="21" customHeight="1" x14ac:dyDescent="0.25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/>
    </row>
    <row r="53" spans="1:13" ht="21" customHeight="1" thickBot="1" x14ac:dyDescent="0.3">
      <c r="A53" s="125" t="s">
        <v>156</v>
      </c>
      <c r="B53" s="126">
        <f>B45-B51</f>
        <v>0</v>
      </c>
      <c r="C53" s="126">
        <f t="shared" ref="C53:M53" si="0">C45-C51</f>
        <v>0</v>
      </c>
      <c r="D53" s="126">
        <f t="shared" si="0"/>
        <v>0</v>
      </c>
      <c r="E53" s="126">
        <f t="shared" si="0"/>
        <v>0</v>
      </c>
      <c r="F53" s="126">
        <f t="shared" si="0"/>
        <v>0</v>
      </c>
      <c r="G53" s="126">
        <f t="shared" si="0"/>
        <v>0</v>
      </c>
      <c r="H53" s="126">
        <f t="shared" si="0"/>
        <v>0</v>
      </c>
      <c r="I53" s="126">
        <f t="shared" si="0"/>
        <v>0</v>
      </c>
      <c r="J53" s="126">
        <f t="shared" si="0"/>
        <v>0</v>
      </c>
      <c r="K53" s="126">
        <f t="shared" si="0"/>
        <v>0</v>
      </c>
      <c r="L53" s="126">
        <f t="shared" si="0"/>
        <v>0</v>
      </c>
      <c r="M53" s="127">
        <f t="shared" si="0"/>
        <v>0</v>
      </c>
    </row>
  </sheetData>
  <pageMargins left="0.23622047244094491" right="0.23622047244094491" top="0.74803149606299213" bottom="0.74803149606299213" header="0.31496062992125984" footer="0.31496062992125984"/>
  <pageSetup paperSize="9" scale="86" fitToHeight="4" orientation="landscape" r:id="rId1"/>
  <rowBreaks count="2" manualBreakCount="2">
    <brk id="19" max="16383" man="1"/>
    <brk id="4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49"/>
  <sheetViews>
    <sheetView workbookViewId="0">
      <selection activeCell="B6" sqref="B6"/>
    </sheetView>
  </sheetViews>
  <sheetFormatPr defaultRowHeight="16.5" x14ac:dyDescent="0.3"/>
  <cols>
    <col min="1" max="1" width="5.28515625" style="46" customWidth="1"/>
    <col min="2" max="2" width="12.42578125" style="47" customWidth="1"/>
    <col min="3" max="3" width="84" style="46" bestFit="1" customWidth="1"/>
    <col min="4" max="4" width="12.28515625" style="46" customWidth="1"/>
    <col min="5" max="7" width="10.42578125" style="46" bestFit="1" customWidth="1"/>
    <col min="8" max="16384" width="9.140625" style="46"/>
  </cols>
  <sheetData>
    <row r="1" spans="2:4" ht="20.25" x14ac:dyDescent="0.3">
      <c r="B1" s="45" t="s">
        <v>182</v>
      </c>
    </row>
    <row r="2" spans="2:4" x14ac:dyDescent="0.3">
      <c r="B2" s="47" t="s">
        <v>158</v>
      </c>
    </row>
    <row r="5" spans="2:4" x14ac:dyDescent="0.3">
      <c r="D5" s="138" t="s">
        <v>159</v>
      </c>
    </row>
    <row r="6" spans="2:4" ht="17.25" thickBot="1" x14ac:dyDescent="0.35">
      <c r="B6" s="167" t="s">
        <v>193</v>
      </c>
      <c r="C6" s="67"/>
      <c r="D6" s="68" t="s">
        <v>37</v>
      </c>
    </row>
    <row r="7" spans="2:4" ht="21.75" customHeight="1" thickBot="1" x14ac:dyDescent="0.35">
      <c r="B7" s="132" t="s">
        <v>20</v>
      </c>
      <c r="C7" s="136" t="s">
        <v>34</v>
      </c>
      <c r="D7" s="137"/>
    </row>
    <row r="8" spans="2:4" x14ac:dyDescent="0.3">
      <c r="B8" s="130"/>
      <c r="C8" s="131"/>
      <c r="D8" s="131"/>
    </row>
    <row r="9" spans="2:4" ht="21.75" customHeight="1" x14ac:dyDescent="0.3">
      <c r="B9" s="145" t="s">
        <v>21</v>
      </c>
      <c r="C9" s="146" t="s">
        <v>30</v>
      </c>
      <c r="D9" s="146"/>
    </row>
    <row r="10" spans="2:4" ht="21.75" customHeight="1" x14ac:dyDescent="0.3">
      <c r="B10" s="70"/>
      <c r="C10" s="71" t="s">
        <v>32</v>
      </c>
      <c r="D10" s="71"/>
    </row>
    <row r="11" spans="2:4" ht="21.75" customHeight="1" x14ac:dyDescent="0.3">
      <c r="B11" s="70"/>
      <c r="C11" s="72" t="s">
        <v>16</v>
      </c>
      <c r="D11" s="71"/>
    </row>
    <row r="12" spans="2:4" ht="21.75" customHeight="1" x14ac:dyDescent="0.3">
      <c r="B12" s="70"/>
      <c r="C12" s="72" t="s">
        <v>10</v>
      </c>
      <c r="D12" s="71"/>
    </row>
    <row r="13" spans="2:4" ht="21.75" customHeight="1" x14ac:dyDescent="0.3">
      <c r="B13" s="70"/>
      <c r="C13" s="72" t="s">
        <v>15</v>
      </c>
      <c r="D13" s="71"/>
    </row>
    <row r="14" spans="2:4" ht="21.75" customHeight="1" x14ac:dyDescent="0.3">
      <c r="B14" s="70"/>
      <c r="C14" s="72" t="s">
        <v>14</v>
      </c>
      <c r="D14" s="71"/>
    </row>
    <row r="15" spans="2:4" ht="21.75" customHeight="1" x14ac:dyDescent="0.3">
      <c r="B15" s="70"/>
      <c r="C15" s="72" t="s">
        <v>12</v>
      </c>
      <c r="D15" s="71"/>
    </row>
    <row r="16" spans="2:4" ht="21.75" customHeight="1" x14ac:dyDescent="0.3">
      <c r="B16" s="70"/>
      <c r="C16" s="72" t="s">
        <v>6</v>
      </c>
      <c r="D16" s="71"/>
    </row>
    <row r="17" spans="2:4" ht="21.75" customHeight="1" x14ac:dyDescent="0.3">
      <c r="B17" s="70"/>
      <c r="C17" s="72" t="s">
        <v>3</v>
      </c>
      <c r="D17" s="71"/>
    </row>
    <row r="18" spans="2:4" ht="21.75" customHeight="1" x14ac:dyDescent="0.3">
      <c r="B18" s="70"/>
      <c r="C18" s="72" t="s">
        <v>8</v>
      </c>
      <c r="D18" s="71"/>
    </row>
    <row r="19" spans="2:4" ht="21.75" customHeight="1" x14ac:dyDescent="0.3">
      <c r="B19" s="70"/>
      <c r="C19" s="72" t="s">
        <v>11</v>
      </c>
      <c r="D19" s="71"/>
    </row>
    <row r="20" spans="2:4" ht="21.75" customHeight="1" x14ac:dyDescent="0.3">
      <c r="B20" s="70"/>
      <c r="C20" s="72" t="s">
        <v>9</v>
      </c>
      <c r="D20" s="71"/>
    </row>
    <row r="21" spans="2:4" ht="21.75" customHeight="1" x14ac:dyDescent="0.3">
      <c r="B21" s="70"/>
      <c r="C21" s="72" t="s">
        <v>2</v>
      </c>
      <c r="D21" s="71"/>
    </row>
    <row r="22" spans="2:4" ht="21.75" customHeight="1" x14ac:dyDescent="0.3">
      <c r="B22" s="70"/>
      <c r="C22" s="72" t="s">
        <v>7</v>
      </c>
      <c r="D22" s="71"/>
    </row>
    <row r="23" spans="2:4" ht="21.75" customHeight="1" x14ac:dyDescent="0.3">
      <c r="B23" s="70"/>
      <c r="C23" s="72" t="s">
        <v>31</v>
      </c>
      <c r="D23" s="71"/>
    </row>
    <row r="24" spans="2:4" ht="21.75" customHeight="1" x14ac:dyDescent="0.3">
      <c r="B24" s="70"/>
      <c r="C24" s="72" t="s">
        <v>4</v>
      </c>
      <c r="D24" s="71"/>
    </row>
    <row r="25" spans="2:4" ht="21.75" customHeight="1" x14ac:dyDescent="0.3">
      <c r="B25" s="70"/>
      <c r="C25" s="72" t="s">
        <v>5</v>
      </c>
      <c r="D25" s="71"/>
    </row>
    <row r="26" spans="2:4" ht="21.75" customHeight="1" x14ac:dyDescent="0.3">
      <c r="B26" s="70"/>
      <c r="C26" s="72" t="s">
        <v>13</v>
      </c>
      <c r="D26" s="71"/>
    </row>
    <row r="27" spans="2:4" ht="21.75" customHeight="1" x14ac:dyDescent="0.3">
      <c r="B27" s="70"/>
      <c r="C27" s="72"/>
      <c r="D27" s="71"/>
    </row>
    <row r="28" spans="2:4" x14ac:dyDescent="0.3">
      <c r="B28" s="70"/>
      <c r="C28" s="72"/>
      <c r="D28" s="71"/>
    </row>
    <row r="29" spans="2:4" ht="21.75" customHeight="1" x14ac:dyDescent="0.3">
      <c r="B29" s="70"/>
      <c r="C29" s="72"/>
      <c r="D29" s="71"/>
    </row>
    <row r="30" spans="2:4" ht="21.75" customHeight="1" thickBot="1" x14ac:dyDescent="0.35">
      <c r="B30" s="70"/>
      <c r="C30" s="72"/>
      <c r="D30" s="71"/>
    </row>
    <row r="31" spans="2:4" ht="21.75" customHeight="1" thickBot="1" x14ac:dyDescent="0.35">
      <c r="B31" s="132" t="s">
        <v>21</v>
      </c>
      <c r="C31" s="133" t="s">
        <v>157</v>
      </c>
      <c r="D31" s="134"/>
    </row>
    <row r="32" spans="2:4" ht="9.75" customHeight="1" x14ac:dyDescent="0.3">
      <c r="B32" s="130"/>
      <c r="C32" s="135"/>
      <c r="D32" s="131"/>
    </row>
    <row r="33" spans="2:7" ht="21.75" customHeight="1" x14ac:dyDescent="0.3">
      <c r="B33" s="145" t="s">
        <v>22</v>
      </c>
      <c r="C33" s="146" t="s">
        <v>33</v>
      </c>
      <c r="D33" s="146"/>
    </row>
    <row r="34" spans="2:7" ht="21.75" customHeight="1" x14ac:dyDescent="0.3">
      <c r="B34" s="70"/>
      <c r="C34" s="71" t="s">
        <v>166</v>
      </c>
      <c r="D34" s="71"/>
    </row>
    <row r="35" spans="2:7" ht="21.75" customHeight="1" x14ac:dyDescent="0.3">
      <c r="B35" s="70"/>
      <c r="C35" s="71" t="s">
        <v>23</v>
      </c>
      <c r="D35" s="71"/>
    </row>
    <row r="36" spans="2:7" ht="21.75" customHeight="1" x14ac:dyDescent="0.3">
      <c r="B36" s="70"/>
      <c r="C36" s="71" t="s">
        <v>164</v>
      </c>
      <c r="D36" s="71"/>
      <c r="G36" s="147"/>
    </row>
    <row r="37" spans="2:7" ht="21.75" customHeight="1" x14ac:dyDescent="0.3">
      <c r="B37" s="128"/>
      <c r="C37" s="129" t="s">
        <v>165</v>
      </c>
      <c r="D37" s="129"/>
    </row>
    <row r="38" spans="2:7" ht="21.75" customHeight="1" x14ac:dyDescent="0.3">
      <c r="B38" s="148" t="s">
        <v>161</v>
      </c>
      <c r="C38" s="149" t="s">
        <v>146</v>
      </c>
      <c r="D38" s="149"/>
    </row>
    <row r="39" spans="2:7" x14ac:dyDescent="0.3">
      <c r="B39" s="128"/>
      <c r="C39" s="129"/>
      <c r="D39" s="129"/>
    </row>
    <row r="40" spans="2:7" ht="21.75" customHeight="1" x14ac:dyDescent="0.3">
      <c r="B40" s="148" t="s">
        <v>162</v>
      </c>
      <c r="C40" s="149" t="s">
        <v>170</v>
      </c>
      <c r="D40" s="151"/>
    </row>
    <row r="41" spans="2:7" ht="17.25" thickBot="1" x14ac:dyDescent="0.35">
      <c r="B41" s="128"/>
      <c r="C41" s="165" t="s">
        <v>191</v>
      </c>
      <c r="D41" s="152"/>
    </row>
    <row r="42" spans="2:7" ht="21.75" customHeight="1" x14ac:dyDescent="0.3">
      <c r="B42" s="142" t="s">
        <v>22</v>
      </c>
      <c r="C42" s="143" t="s">
        <v>163</v>
      </c>
      <c r="D42" s="153"/>
    </row>
    <row r="43" spans="2:7" ht="9.75" customHeight="1" thickBot="1" x14ac:dyDescent="0.35">
      <c r="B43" s="144"/>
      <c r="C43" s="144"/>
      <c r="D43" s="154"/>
    </row>
    <row r="44" spans="2:7" ht="21.75" customHeight="1" thickBot="1" x14ac:dyDescent="0.35">
      <c r="B44" s="132" t="s">
        <v>25</v>
      </c>
      <c r="C44" s="133" t="s">
        <v>178</v>
      </c>
      <c r="D44" s="157"/>
    </row>
    <row r="45" spans="2:7" ht="9.75" customHeight="1" x14ac:dyDescent="0.3">
      <c r="B45" s="70"/>
      <c r="C45" s="71"/>
      <c r="D45" s="156"/>
      <c r="F45" s="158"/>
      <c r="G45" s="158"/>
    </row>
    <row r="46" spans="2:7" x14ac:dyDescent="0.3">
      <c r="B46" s="145" t="s">
        <v>24</v>
      </c>
      <c r="C46" s="146" t="s">
        <v>35</v>
      </c>
      <c r="D46" s="155"/>
      <c r="F46" s="158"/>
    </row>
    <row r="47" spans="2:7" ht="21.75" customHeight="1" x14ac:dyDescent="0.3">
      <c r="B47" s="70"/>
      <c r="C47" s="73" t="s">
        <v>36</v>
      </c>
      <c r="D47" s="156"/>
      <c r="E47" s="158"/>
    </row>
    <row r="48" spans="2:7" ht="10.5" customHeight="1" thickBot="1" x14ac:dyDescent="0.35">
      <c r="B48" s="70"/>
      <c r="C48" s="73"/>
      <c r="D48" s="156"/>
    </row>
    <row r="49" spans="2:4" ht="17.25" thickBot="1" x14ac:dyDescent="0.35">
      <c r="B49" s="132" t="s">
        <v>24</v>
      </c>
      <c r="C49" s="133" t="s">
        <v>190</v>
      </c>
      <c r="D49" s="15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3"/>
  <sheetViews>
    <sheetView workbookViewId="0">
      <selection activeCell="G7" sqref="G7"/>
    </sheetView>
  </sheetViews>
  <sheetFormatPr defaultRowHeight="16.5" x14ac:dyDescent="0.3"/>
  <cols>
    <col min="1" max="1" width="28" style="46" customWidth="1"/>
    <col min="2" max="3" width="36.42578125" style="46" customWidth="1"/>
    <col min="4" max="16384" width="9.140625" style="46"/>
  </cols>
  <sheetData>
    <row r="1" spans="1:3" ht="20.25" x14ac:dyDescent="0.3">
      <c r="A1" s="45" t="s">
        <v>150</v>
      </c>
    </row>
    <row r="6" spans="1:3" x14ac:dyDescent="0.3">
      <c r="A6" s="167" t="s">
        <v>193</v>
      </c>
    </row>
    <row r="7" spans="1:3" ht="40.5" x14ac:dyDescent="0.3">
      <c r="A7" s="74"/>
      <c r="B7" s="160" t="s">
        <v>94</v>
      </c>
      <c r="C7" s="160" t="s">
        <v>140</v>
      </c>
    </row>
    <row r="8" spans="1:3" ht="38.25" customHeight="1" x14ac:dyDescent="0.3">
      <c r="A8" s="76" t="s">
        <v>95</v>
      </c>
      <c r="B8" s="77"/>
      <c r="C8" s="77"/>
    </row>
    <row r="9" spans="1:3" ht="38.25" customHeight="1" x14ac:dyDescent="0.3">
      <c r="A9" s="78" t="s">
        <v>96</v>
      </c>
      <c r="B9" s="79"/>
      <c r="C9" s="79"/>
    </row>
    <row r="10" spans="1:3" ht="38.25" customHeight="1" x14ac:dyDescent="0.3">
      <c r="A10" s="76" t="s">
        <v>17</v>
      </c>
      <c r="B10" s="77"/>
      <c r="C10" s="77"/>
    </row>
    <row r="11" spans="1:3" ht="38.25" customHeight="1" x14ac:dyDescent="0.3">
      <c r="A11" s="78" t="s">
        <v>100</v>
      </c>
      <c r="B11" s="79"/>
      <c r="C11" s="79"/>
    </row>
    <row r="12" spans="1:3" ht="38.25" customHeight="1" x14ac:dyDescent="0.3">
      <c r="A12" s="76" t="s">
        <v>97</v>
      </c>
      <c r="B12" s="77"/>
      <c r="C12" s="77"/>
    </row>
    <row r="13" spans="1:3" ht="38.25" customHeight="1" x14ac:dyDescent="0.3">
      <c r="A13" s="78" t="s">
        <v>98</v>
      </c>
      <c r="B13" s="79"/>
      <c r="C13" s="79"/>
    </row>
    <row r="14" spans="1:3" ht="38.25" customHeight="1" x14ac:dyDescent="0.3">
      <c r="A14" s="76" t="s">
        <v>181</v>
      </c>
      <c r="B14" s="77"/>
      <c r="C14" s="77"/>
    </row>
    <row r="15" spans="1:3" ht="38.25" customHeight="1" x14ac:dyDescent="0.3">
      <c r="A15" s="78" t="s">
        <v>141</v>
      </c>
      <c r="B15" s="79"/>
      <c r="C15" s="79"/>
    </row>
    <row r="17" spans="1:3" x14ac:dyDescent="0.3">
      <c r="A17" s="80" t="s">
        <v>111</v>
      </c>
    </row>
    <row r="19" spans="1:3" ht="33" customHeight="1" x14ac:dyDescent="0.3">
      <c r="A19" s="81" t="s">
        <v>108</v>
      </c>
      <c r="B19" s="81"/>
      <c r="C19" s="81"/>
    </row>
    <row r="20" spans="1:3" ht="33" customHeight="1" x14ac:dyDescent="0.3"/>
    <row r="21" spans="1:3" ht="33" customHeight="1" x14ac:dyDescent="0.3">
      <c r="A21" s="81" t="s">
        <v>109</v>
      </c>
      <c r="B21" s="81"/>
      <c r="C21" s="81"/>
    </row>
    <row r="22" spans="1:3" ht="33" customHeight="1" x14ac:dyDescent="0.3"/>
    <row r="23" spans="1:3" ht="33" customHeight="1" x14ac:dyDescent="0.3">
      <c r="A23" s="81" t="s">
        <v>110</v>
      </c>
      <c r="B23" s="81"/>
      <c r="C23" s="81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Content page</vt:lpstr>
      <vt:lpstr>1. Gross Margin Calc Worksheet</vt:lpstr>
      <vt:lpstr>1. Break Even Calc Worksheet</vt:lpstr>
      <vt:lpstr>2. Your Business Dashboard</vt:lpstr>
      <vt:lpstr>3. SMART Goal Worksheet</vt:lpstr>
      <vt:lpstr>5. Budgeting Worksheet</vt:lpstr>
      <vt:lpstr>6. 12 month Budget</vt:lpstr>
      <vt:lpstr>5. SMART 12 month Worksheet</vt:lpstr>
      <vt:lpstr>6. SMART Dashboard</vt:lpstr>
      <vt:lpstr>12 month Budget Example</vt:lpstr>
      <vt:lpstr>'Content page'!Print_Area</vt:lpstr>
      <vt:lpstr>'12 month Budget Example'!Print_Titles</vt:lpstr>
      <vt:lpstr>'5. Budgeting Worksheet'!Print_Titles</vt:lpstr>
      <vt:lpstr>'6. 12 month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Vanessa Bamford</cp:lastModifiedBy>
  <cp:lastPrinted>2019-02-25T03:40:07Z</cp:lastPrinted>
  <dcterms:created xsi:type="dcterms:W3CDTF">2018-09-04T03:26:19Z</dcterms:created>
  <dcterms:modified xsi:type="dcterms:W3CDTF">2019-09-03T00:35:02Z</dcterms:modified>
</cp:coreProperties>
</file>